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C769EE49-A1D2-46C6-B7BE-392D78723385/Library/Caches/SideLoading/"/>
    </mc:Choice>
  </mc:AlternateContent>
  <xr:revisionPtr revIDLastSave="0" documentId="8_{A192D02A-DD3B-D346-AB64-DCCE9A176186}" xr6:coauthVersionLast="20" xr6:coauthVersionMax="20" xr10:uidLastSave="{00000000-0000-0000-0000-000000000000}"/>
  <bookViews>
    <workbookView xWindow="0" yWindow="0" windowWidth="0" windowHeight="0" xr2:uid="{00000000-000D-0000-FFFF-FFFF00000000}"/>
  </bookViews>
  <sheets>
    <sheet name="Algoritmo" sheetId="1" r:id="rId1"/>
    <sheet name="Pesi e Budget Iniziale" sheetId="2" r:id="rId2"/>
    <sheet name="PORTIERI - GE" sheetId="3" r:id="rId3"/>
    <sheet name="DIFENSORI - GE" sheetId="4" r:id="rId4"/>
    <sheet name="CENTROCAMPISTI - GE" sheetId="5" r:id="rId5"/>
    <sheet name="ATTACCANTI - GE" sheetId="6" r:id="rId6"/>
    <sheet name="COPYRIGHT" sheetId="7" r:id="rId7"/>
    <sheet name="SQUADRE" sheetId="8" r:id="rId8"/>
    <sheet name="FATTORE CASA" sheetId="9" r:id="rId9"/>
    <sheet name="ALLENATORE" sheetId="10" r:id="rId10"/>
  </sheets>
  <definedNames>
    <definedName name="_xlnm._FilterDatabase" localSheetId="2" hidden="1">'PORTIERI - GE'!$A$1:$N$301</definedName>
    <definedName name="_xlnm._FilterDatabase" localSheetId="5" hidden="1">'ATTACCANTI - GE'!$A$1:$K$1</definedName>
    <definedName name="_xlnm._FilterDatabase" localSheetId="4" hidden="1">'CENTROCAMPISTI - GE'!$A$1:$N$1</definedName>
    <definedName name="_xlnm._FilterDatabase" localSheetId="3" hidden="1">'DIFENSORI - GE'!$A$1:$N$301</definedName>
    <definedName name="Excel_BuiltIn__FilterDatabase_3">'PORTIERI - GE'!$A$1:$N$65</definedName>
    <definedName name="Excel_BuiltIn__FilterDatabase_4">'DIFENSORI - GE'!$A$1:$N$186</definedName>
    <definedName name="Excel_BuiltIn__FilterDatabase_5">'CENTROCAMPISTI - GE'!$A$1:$N$197</definedName>
    <definedName name="Excel_BuiltIn__FilterDatabase_6">'ATTACCANTI - GE'!$A$1:$K$98</definedName>
  </definedNames>
  <calcPr calcId="171026"/>
</workbook>
</file>

<file path=xl/calcChain.xml><?xml version="1.0" encoding="utf-8"?>
<calcChain xmlns="http://schemas.openxmlformats.org/spreadsheetml/2006/main">
  <c r="B21" i="9" l="1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A6" i="7"/>
  <c r="A2" i="7"/>
  <c r="C34" i="2"/>
  <c r="J2" i="6"/>
  <c r="I2" i="6"/>
  <c r="I114" i="6"/>
  <c r="J114" i="6"/>
  <c r="K114" i="6"/>
  <c r="I113" i="6"/>
  <c r="J113" i="6"/>
  <c r="K113" i="6"/>
  <c r="I112" i="6"/>
  <c r="J112" i="6"/>
  <c r="K112" i="6"/>
  <c r="I111" i="6"/>
  <c r="J111" i="6"/>
  <c r="K111" i="6"/>
  <c r="I110" i="6"/>
  <c r="J110" i="6"/>
  <c r="K110" i="6"/>
  <c r="I109" i="6"/>
  <c r="J109" i="6"/>
  <c r="K109" i="6"/>
  <c r="I108" i="6"/>
  <c r="J108" i="6"/>
  <c r="K108" i="6"/>
  <c r="I107" i="6"/>
  <c r="J107" i="6"/>
  <c r="K107" i="6"/>
  <c r="I106" i="6"/>
  <c r="J106" i="6"/>
  <c r="K106" i="6"/>
  <c r="I105" i="6"/>
  <c r="J105" i="6"/>
  <c r="K105" i="6"/>
  <c r="I104" i="6"/>
  <c r="J104" i="6"/>
  <c r="K104" i="6"/>
  <c r="I103" i="6"/>
  <c r="J103" i="6"/>
  <c r="K103" i="6"/>
  <c r="I102" i="6"/>
  <c r="J102" i="6"/>
  <c r="K102" i="6"/>
  <c r="I101" i="6"/>
  <c r="J101" i="6"/>
  <c r="K101" i="6"/>
  <c r="I100" i="6"/>
  <c r="J100" i="6"/>
  <c r="K100" i="6"/>
  <c r="I99" i="6"/>
  <c r="J99" i="6"/>
  <c r="K99" i="6"/>
  <c r="I98" i="6"/>
  <c r="J98" i="6"/>
  <c r="K98" i="6"/>
  <c r="I97" i="6"/>
  <c r="J97" i="6"/>
  <c r="K97" i="6"/>
  <c r="I96" i="6"/>
  <c r="J96" i="6"/>
  <c r="K96" i="6"/>
  <c r="I95" i="6"/>
  <c r="J95" i="6"/>
  <c r="K95" i="6"/>
  <c r="I94" i="6"/>
  <c r="J94" i="6"/>
  <c r="K94" i="6"/>
  <c r="I93" i="6"/>
  <c r="J93" i="6"/>
  <c r="K93" i="6"/>
  <c r="I92" i="6"/>
  <c r="J92" i="6"/>
  <c r="K92" i="6"/>
  <c r="I91" i="6"/>
  <c r="J91" i="6"/>
  <c r="K91" i="6"/>
  <c r="I90" i="6"/>
  <c r="J90" i="6"/>
  <c r="K90" i="6"/>
  <c r="I89" i="6"/>
  <c r="J89" i="6"/>
  <c r="K89" i="6"/>
  <c r="I88" i="6"/>
  <c r="J88" i="6"/>
  <c r="K88" i="6"/>
  <c r="I87" i="6"/>
  <c r="J87" i="6"/>
  <c r="K87" i="6"/>
  <c r="I86" i="6"/>
  <c r="J86" i="6"/>
  <c r="K86" i="6"/>
  <c r="I85" i="6"/>
  <c r="J85" i="6"/>
  <c r="K85" i="6"/>
  <c r="I84" i="6"/>
  <c r="J84" i="6"/>
  <c r="K84" i="6"/>
  <c r="I83" i="6"/>
  <c r="J83" i="6"/>
  <c r="K83" i="6"/>
  <c r="I82" i="6"/>
  <c r="J82" i="6"/>
  <c r="K82" i="6"/>
  <c r="I81" i="6"/>
  <c r="J81" i="6"/>
  <c r="K81" i="6"/>
  <c r="I80" i="6"/>
  <c r="J80" i="6"/>
  <c r="K80" i="6"/>
  <c r="I79" i="6"/>
  <c r="J79" i="6"/>
  <c r="K79" i="6"/>
  <c r="I78" i="6"/>
  <c r="J78" i="6"/>
  <c r="K78" i="6"/>
  <c r="I77" i="6"/>
  <c r="J77" i="6"/>
  <c r="K77" i="6"/>
  <c r="I76" i="6"/>
  <c r="J76" i="6"/>
  <c r="K76" i="6"/>
  <c r="I75" i="6"/>
  <c r="J75" i="6"/>
  <c r="K75" i="6"/>
  <c r="I74" i="6"/>
  <c r="J74" i="6"/>
  <c r="K74" i="6"/>
  <c r="I73" i="6"/>
  <c r="J73" i="6"/>
  <c r="K73" i="6"/>
  <c r="I72" i="6"/>
  <c r="J72" i="6"/>
  <c r="K72" i="6"/>
  <c r="I71" i="6"/>
  <c r="J71" i="6"/>
  <c r="K71" i="6"/>
  <c r="I70" i="6"/>
  <c r="J70" i="6"/>
  <c r="K70" i="6"/>
  <c r="I69" i="6"/>
  <c r="J69" i="6"/>
  <c r="K69" i="6"/>
  <c r="I68" i="6"/>
  <c r="J68" i="6"/>
  <c r="K68" i="6"/>
  <c r="I67" i="6"/>
  <c r="J67" i="6"/>
  <c r="K67" i="6"/>
  <c r="I66" i="6"/>
  <c r="J66" i="6"/>
  <c r="K66" i="6"/>
  <c r="I65" i="6"/>
  <c r="J65" i="6"/>
  <c r="K65" i="6"/>
  <c r="I64" i="6"/>
  <c r="J64" i="6"/>
  <c r="K64" i="6"/>
  <c r="I63" i="6"/>
  <c r="J63" i="6"/>
  <c r="K63" i="6"/>
  <c r="I62" i="6"/>
  <c r="J62" i="6"/>
  <c r="K62" i="6"/>
  <c r="I61" i="6"/>
  <c r="J61" i="6"/>
  <c r="K61" i="6"/>
  <c r="I60" i="6"/>
  <c r="J60" i="6"/>
  <c r="K60" i="6"/>
  <c r="I59" i="6"/>
  <c r="J59" i="6"/>
  <c r="K59" i="6"/>
  <c r="I58" i="6"/>
  <c r="J58" i="6"/>
  <c r="K58" i="6"/>
  <c r="I57" i="6"/>
  <c r="J57" i="6"/>
  <c r="K57" i="6"/>
  <c r="I56" i="6"/>
  <c r="J56" i="6"/>
  <c r="K56" i="6"/>
  <c r="I55" i="6"/>
  <c r="J55" i="6"/>
  <c r="K55" i="6"/>
  <c r="I54" i="6"/>
  <c r="J54" i="6"/>
  <c r="K54" i="6"/>
  <c r="I53" i="6"/>
  <c r="J53" i="6"/>
  <c r="K53" i="6"/>
  <c r="I52" i="6"/>
  <c r="J52" i="6"/>
  <c r="K52" i="6"/>
  <c r="I51" i="6"/>
  <c r="J51" i="6"/>
  <c r="K51" i="6"/>
  <c r="I50" i="6"/>
  <c r="J50" i="6"/>
  <c r="K50" i="6"/>
  <c r="I49" i="6"/>
  <c r="J49" i="6"/>
  <c r="K49" i="6"/>
  <c r="I48" i="6"/>
  <c r="J48" i="6"/>
  <c r="K48" i="6"/>
  <c r="I47" i="6"/>
  <c r="J47" i="6"/>
  <c r="K47" i="6"/>
  <c r="I46" i="6"/>
  <c r="J46" i="6"/>
  <c r="K46" i="6"/>
  <c r="I45" i="6"/>
  <c r="J45" i="6"/>
  <c r="K45" i="6"/>
  <c r="I44" i="6"/>
  <c r="J44" i="6"/>
  <c r="K44" i="6"/>
  <c r="I43" i="6"/>
  <c r="J43" i="6"/>
  <c r="K43" i="6"/>
  <c r="I42" i="6"/>
  <c r="J42" i="6"/>
  <c r="K42" i="6"/>
  <c r="I41" i="6"/>
  <c r="J41" i="6"/>
  <c r="K41" i="6"/>
  <c r="I40" i="6"/>
  <c r="J40" i="6"/>
  <c r="K40" i="6"/>
  <c r="I39" i="6"/>
  <c r="J39" i="6"/>
  <c r="K39" i="6"/>
  <c r="I38" i="6"/>
  <c r="J38" i="6"/>
  <c r="K38" i="6"/>
  <c r="I37" i="6"/>
  <c r="J37" i="6"/>
  <c r="K37" i="6"/>
  <c r="I36" i="6"/>
  <c r="J36" i="6"/>
  <c r="K36" i="6"/>
  <c r="I35" i="6"/>
  <c r="J35" i="6"/>
  <c r="K35" i="6"/>
  <c r="I34" i="6"/>
  <c r="J34" i="6"/>
  <c r="K34" i="6"/>
  <c r="I33" i="6"/>
  <c r="J33" i="6"/>
  <c r="K33" i="6"/>
  <c r="I32" i="6"/>
  <c r="J32" i="6"/>
  <c r="K32" i="6"/>
  <c r="I31" i="6"/>
  <c r="J31" i="6"/>
  <c r="K31" i="6"/>
  <c r="I30" i="6"/>
  <c r="J30" i="6"/>
  <c r="K30" i="6"/>
  <c r="I29" i="6"/>
  <c r="J29" i="6"/>
  <c r="K29" i="6"/>
  <c r="I28" i="6"/>
  <c r="J28" i="6"/>
  <c r="K28" i="6"/>
  <c r="I27" i="6"/>
  <c r="J27" i="6"/>
  <c r="K27" i="6"/>
  <c r="I26" i="6"/>
  <c r="J26" i="6"/>
  <c r="K26" i="6"/>
  <c r="I25" i="6"/>
  <c r="J25" i="6"/>
  <c r="K25" i="6"/>
  <c r="I24" i="6"/>
  <c r="J24" i="6"/>
  <c r="K24" i="6"/>
  <c r="I23" i="6"/>
  <c r="J23" i="6"/>
  <c r="K23" i="6"/>
  <c r="I22" i="6"/>
  <c r="J22" i="6"/>
  <c r="K22" i="6"/>
  <c r="I21" i="6"/>
  <c r="J21" i="6"/>
  <c r="K21" i="6"/>
  <c r="I20" i="6"/>
  <c r="J20" i="6"/>
  <c r="K20" i="6"/>
  <c r="I19" i="6"/>
  <c r="J19" i="6"/>
  <c r="K19" i="6"/>
  <c r="I18" i="6"/>
  <c r="J18" i="6"/>
  <c r="K18" i="6"/>
  <c r="I17" i="6"/>
  <c r="J17" i="6"/>
  <c r="K17" i="6"/>
  <c r="I16" i="6"/>
  <c r="J16" i="6"/>
  <c r="K16" i="6"/>
  <c r="I15" i="6"/>
  <c r="J15" i="6"/>
  <c r="K15" i="6"/>
  <c r="I14" i="6"/>
  <c r="J14" i="6"/>
  <c r="K14" i="6"/>
  <c r="I13" i="6"/>
  <c r="J13" i="6"/>
  <c r="K13" i="6"/>
  <c r="I12" i="6"/>
  <c r="J12" i="6"/>
  <c r="K12" i="6"/>
  <c r="I11" i="6"/>
  <c r="J11" i="6"/>
  <c r="K11" i="6"/>
  <c r="I10" i="6"/>
  <c r="J10" i="6"/>
  <c r="K10" i="6"/>
  <c r="I9" i="6"/>
  <c r="J9" i="6"/>
  <c r="K9" i="6"/>
  <c r="I8" i="6"/>
  <c r="J8" i="6"/>
  <c r="K8" i="6"/>
  <c r="I7" i="6"/>
  <c r="J7" i="6"/>
  <c r="K7" i="6"/>
  <c r="I6" i="6"/>
  <c r="J6" i="6"/>
  <c r="K6" i="6"/>
  <c r="I5" i="6"/>
  <c r="J5" i="6"/>
  <c r="K5" i="6"/>
  <c r="I4" i="6"/>
  <c r="J4" i="6"/>
  <c r="K4" i="6"/>
  <c r="I3" i="6"/>
  <c r="J3" i="6"/>
  <c r="K3" i="6"/>
  <c r="K2" i="6"/>
  <c r="C33" i="2"/>
  <c r="J2" i="5"/>
  <c r="L2" i="5"/>
  <c r="I2" i="5"/>
  <c r="M2" i="5"/>
  <c r="L190" i="5"/>
  <c r="M190" i="5"/>
  <c r="N190" i="5"/>
  <c r="I190" i="5"/>
  <c r="J190" i="5"/>
  <c r="K190" i="5"/>
  <c r="L189" i="5"/>
  <c r="M189" i="5"/>
  <c r="N189" i="5"/>
  <c r="I189" i="5"/>
  <c r="J189" i="5"/>
  <c r="K189" i="5"/>
  <c r="L188" i="5"/>
  <c r="M188" i="5"/>
  <c r="N188" i="5"/>
  <c r="I188" i="5"/>
  <c r="J188" i="5"/>
  <c r="K188" i="5"/>
  <c r="L187" i="5"/>
  <c r="M187" i="5"/>
  <c r="N187" i="5"/>
  <c r="I187" i="5"/>
  <c r="J187" i="5"/>
  <c r="K187" i="5"/>
  <c r="L186" i="5"/>
  <c r="M186" i="5"/>
  <c r="N186" i="5"/>
  <c r="I186" i="5"/>
  <c r="J186" i="5"/>
  <c r="K186" i="5"/>
  <c r="L185" i="5"/>
  <c r="M185" i="5"/>
  <c r="N185" i="5"/>
  <c r="I185" i="5"/>
  <c r="J185" i="5"/>
  <c r="K185" i="5"/>
  <c r="L184" i="5"/>
  <c r="M184" i="5"/>
  <c r="N184" i="5"/>
  <c r="I184" i="5"/>
  <c r="J184" i="5"/>
  <c r="K184" i="5"/>
  <c r="L183" i="5"/>
  <c r="M183" i="5"/>
  <c r="N183" i="5"/>
  <c r="I183" i="5"/>
  <c r="J183" i="5"/>
  <c r="K183" i="5"/>
  <c r="L182" i="5"/>
  <c r="M182" i="5"/>
  <c r="N182" i="5"/>
  <c r="I182" i="5"/>
  <c r="J182" i="5"/>
  <c r="K182" i="5"/>
  <c r="L181" i="5"/>
  <c r="M181" i="5"/>
  <c r="N181" i="5"/>
  <c r="I181" i="5"/>
  <c r="J181" i="5"/>
  <c r="K181" i="5"/>
  <c r="L180" i="5"/>
  <c r="M180" i="5"/>
  <c r="N180" i="5"/>
  <c r="I180" i="5"/>
  <c r="J180" i="5"/>
  <c r="K180" i="5"/>
  <c r="L179" i="5"/>
  <c r="M179" i="5"/>
  <c r="N179" i="5"/>
  <c r="I179" i="5"/>
  <c r="J179" i="5"/>
  <c r="K179" i="5"/>
  <c r="L178" i="5"/>
  <c r="M178" i="5"/>
  <c r="N178" i="5"/>
  <c r="I178" i="5"/>
  <c r="J178" i="5"/>
  <c r="K178" i="5"/>
  <c r="L177" i="5"/>
  <c r="M177" i="5"/>
  <c r="N177" i="5"/>
  <c r="I177" i="5"/>
  <c r="J177" i="5"/>
  <c r="K177" i="5"/>
  <c r="L176" i="5"/>
  <c r="M176" i="5"/>
  <c r="N176" i="5"/>
  <c r="I176" i="5"/>
  <c r="J176" i="5"/>
  <c r="K176" i="5"/>
  <c r="L175" i="5"/>
  <c r="M175" i="5"/>
  <c r="N175" i="5"/>
  <c r="I175" i="5"/>
  <c r="J175" i="5"/>
  <c r="K175" i="5"/>
  <c r="L174" i="5"/>
  <c r="M174" i="5"/>
  <c r="N174" i="5"/>
  <c r="I174" i="5"/>
  <c r="J174" i="5"/>
  <c r="K174" i="5"/>
  <c r="L173" i="5"/>
  <c r="M173" i="5"/>
  <c r="N173" i="5"/>
  <c r="I173" i="5"/>
  <c r="J173" i="5"/>
  <c r="K173" i="5"/>
  <c r="L172" i="5"/>
  <c r="M172" i="5"/>
  <c r="N172" i="5"/>
  <c r="I172" i="5"/>
  <c r="J172" i="5"/>
  <c r="K172" i="5"/>
  <c r="L171" i="5"/>
  <c r="M171" i="5"/>
  <c r="N171" i="5"/>
  <c r="I171" i="5"/>
  <c r="J171" i="5"/>
  <c r="K171" i="5"/>
  <c r="L170" i="5"/>
  <c r="M170" i="5"/>
  <c r="N170" i="5"/>
  <c r="I170" i="5"/>
  <c r="J170" i="5"/>
  <c r="K170" i="5"/>
  <c r="L169" i="5"/>
  <c r="M169" i="5"/>
  <c r="N169" i="5"/>
  <c r="I169" i="5"/>
  <c r="J169" i="5"/>
  <c r="K169" i="5"/>
  <c r="L168" i="5"/>
  <c r="M168" i="5"/>
  <c r="N168" i="5"/>
  <c r="I168" i="5"/>
  <c r="J168" i="5"/>
  <c r="K168" i="5"/>
  <c r="L167" i="5"/>
  <c r="M167" i="5"/>
  <c r="N167" i="5"/>
  <c r="I167" i="5"/>
  <c r="J167" i="5"/>
  <c r="K167" i="5"/>
  <c r="L166" i="5"/>
  <c r="M166" i="5"/>
  <c r="N166" i="5"/>
  <c r="I166" i="5"/>
  <c r="J166" i="5"/>
  <c r="K166" i="5"/>
  <c r="L165" i="5"/>
  <c r="M165" i="5"/>
  <c r="N165" i="5"/>
  <c r="I165" i="5"/>
  <c r="J165" i="5"/>
  <c r="K165" i="5"/>
  <c r="L164" i="5"/>
  <c r="M164" i="5"/>
  <c r="N164" i="5"/>
  <c r="I164" i="5"/>
  <c r="J164" i="5"/>
  <c r="K164" i="5"/>
  <c r="L163" i="5"/>
  <c r="M163" i="5"/>
  <c r="N163" i="5"/>
  <c r="I163" i="5"/>
  <c r="J163" i="5"/>
  <c r="K163" i="5"/>
  <c r="L162" i="5"/>
  <c r="M162" i="5"/>
  <c r="N162" i="5"/>
  <c r="I162" i="5"/>
  <c r="J162" i="5"/>
  <c r="K162" i="5"/>
  <c r="L161" i="5"/>
  <c r="M161" i="5"/>
  <c r="N161" i="5"/>
  <c r="I161" i="5"/>
  <c r="J161" i="5"/>
  <c r="K161" i="5"/>
  <c r="L160" i="5"/>
  <c r="M160" i="5"/>
  <c r="N160" i="5"/>
  <c r="I160" i="5"/>
  <c r="J160" i="5"/>
  <c r="K160" i="5"/>
  <c r="L159" i="5"/>
  <c r="M159" i="5"/>
  <c r="N159" i="5"/>
  <c r="I159" i="5"/>
  <c r="J159" i="5"/>
  <c r="K159" i="5"/>
  <c r="L158" i="5"/>
  <c r="M158" i="5"/>
  <c r="N158" i="5"/>
  <c r="I158" i="5"/>
  <c r="J158" i="5"/>
  <c r="K158" i="5"/>
  <c r="L157" i="5"/>
  <c r="M157" i="5"/>
  <c r="N157" i="5"/>
  <c r="I157" i="5"/>
  <c r="J157" i="5"/>
  <c r="K157" i="5"/>
  <c r="L156" i="5"/>
  <c r="M156" i="5"/>
  <c r="N156" i="5"/>
  <c r="I156" i="5"/>
  <c r="J156" i="5"/>
  <c r="K156" i="5"/>
  <c r="L155" i="5"/>
  <c r="M155" i="5"/>
  <c r="N155" i="5"/>
  <c r="I155" i="5"/>
  <c r="J155" i="5"/>
  <c r="K155" i="5"/>
  <c r="L154" i="5"/>
  <c r="M154" i="5"/>
  <c r="N154" i="5"/>
  <c r="I154" i="5"/>
  <c r="J154" i="5"/>
  <c r="K154" i="5"/>
  <c r="L153" i="5"/>
  <c r="M153" i="5"/>
  <c r="N153" i="5"/>
  <c r="I153" i="5"/>
  <c r="J153" i="5"/>
  <c r="K153" i="5"/>
  <c r="L152" i="5"/>
  <c r="M152" i="5"/>
  <c r="N152" i="5"/>
  <c r="I152" i="5"/>
  <c r="J152" i="5"/>
  <c r="K152" i="5"/>
  <c r="L151" i="5"/>
  <c r="M151" i="5"/>
  <c r="N151" i="5"/>
  <c r="I151" i="5"/>
  <c r="J151" i="5"/>
  <c r="K151" i="5"/>
  <c r="L150" i="5"/>
  <c r="M150" i="5"/>
  <c r="N150" i="5"/>
  <c r="I150" i="5"/>
  <c r="J150" i="5"/>
  <c r="K150" i="5"/>
  <c r="L149" i="5"/>
  <c r="M149" i="5"/>
  <c r="N149" i="5"/>
  <c r="I149" i="5"/>
  <c r="J149" i="5"/>
  <c r="K149" i="5"/>
  <c r="L148" i="5"/>
  <c r="M148" i="5"/>
  <c r="N148" i="5"/>
  <c r="I148" i="5"/>
  <c r="J148" i="5"/>
  <c r="K148" i="5"/>
  <c r="L147" i="5"/>
  <c r="M147" i="5"/>
  <c r="N147" i="5"/>
  <c r="I147" i="5"/>
  <c r="J147" i="5"/>
  <c r="K147" i="5"/>
  <c r="L146" i="5"/>
  <c r="M146" i="5"/>
  <c r="N146" i="5"/>
  <c r="I146" i="5"/>
  <c r="J146" i="5"/>
  <c r="K146" i="5"/>
  <c r="L145" i="5"/>
  <c r="M145" i="5"/>
  <c r="N145" i="5"/>
  <c r="I145" i="5"/>
  <c r="J145" i="5"/>
  <c r="K145" i="5"/>
  <c r="L144" i="5"/>
  <c r="M144" i="5"/>
  <c r="N144" i="5"/>
  <c r="I144" i="5"/>
  <c r="J144" i="5"/>
  <c r="K144" i="5"/>
  <c r="L143" i="5"/>
  <c r="M143" i="5"/>
  <c r="N143" i="5"/>
  <c r="I143" i="5"/>
  <c r="J143" i="5"/>
  <c r="K143" i="5"/>
  <c r="L142" i="5"/>
  <c r="M142" i="5"/>
  <c r="N142" i="5"/>
  <c r="I142" i="5"/>
  <c r="J142" i="5"/>
  <c r="K142" i="5"/>
  <c r="L141" i="5"/>
  <c r="M141" i="5"/>
  <c r="N141" i="5"/>
  <c r="I141" i="5"/>
  <c r="J141" i="5"/>
  <c r="K141" i="5"/>
  <c r="L140" i="5"/>
  <c r="M140" i="5"/>
  <c r="N140" i="5"/>
  <c r="I140" i="5"/>
  <c r="J140" i="5"/>
  <c r="K140" i="5"/>
  <c r="L139" i="5"/>
  <c r="M139" i="5"/>
  <c r="N139" i="5"/>
  <c r="I139" i="5"/>
  <c r="J139" i="5"/>
  <c r="K139" i="5"/>
  <c r="L138" i="5"/>
  <c r="M138" i="5"/>
  <c r="N138" i="5"/>
  <c r="I138" i="5"/>
  <c r="J138" i="5"/>
  <c r="K138" i="5"/>
  <c r="L137" i="5"/>
  <c r="M137" i="5"/>
  <c r="N137" i="5"/>
  <c r="I137" i="5"/>
  <c r="J137" i="5"/>
  <c r="K137" i="5"/>
  <c r="L136" i="5"/>
  <c r="M136" i="5"/>
  <c r="N136" i="5"/>
  <c r="I136" i="5"/>
  <c r="J136" i="5"/>
  <c r="K136" i="5"/>
  <c r="L135" i="5"/>
  <c r="M135" i="5"/>
  <c r="N135" i="5"/>
  <c r="I135" i="5"/>
  <c r="J135" i="5"/>
  <c r="K135" i="5"/>
  <c r="L134" i="5"/>
  <c r="M134" i="5"/>
  <c r="N134" i="5"/>
  <c r="I134" i="5"/>
  <c r="J134" i="5"/>
  <c r="K134" i="5"/>
  <c r="L133" i="5"/>
  <c r="M133" i="5"/>
  <c r="N133" i="5"/>
  <c r="I133" i="5"/>
  <c r="J133" i="5"/>
  <c r="K133" i="5"/>
  <c r="L132" i="5"/>
  <c r="M132" i="5"/>
  <c r="N132" i="5"/>
  <c r="I132" i="5"/>
  <c r="J132" i="5"/>
  <c r="K132" i="5"/>
  <c r="L131" i="5"/>
  <c r="M131" i="5"/>
  <c r="N131" i="5"/>
  <c r="I131" i="5"/>
  <c r="J131" i="5"/>
  <c r="K131" i="5"/>
  <c r="L130" i="5"/>
  <c r="M130" i="5"/>
  <c r="N130" i="5"/>
  <c r="I130" i="5"/>
  <c r="J130" i="5"/>
  <c r="K130" i="5"/>
  <c r="L129" i="5"/>
  <c r="M129" i="5"/>
  <c r="N129" i="5"/>
  <c r="I129" i="5"/>
  <c r="J129" i="5"/>
  <c r="K129" i="5"/>
  <c r="L128" i="5"/>
  <c r="M128" i="5"/>
  <c r="N128" i="5"/>
  <c r="I128" i="5"/>
  <c r="J128" i="5"/>
  <c r="K128" i="5"/>
  <c r="L127" i="5"/>
  <c r="M127" i="5"/>
  <c r="N127" i="5"/>
  <c r="I127" i="5"/>
  <c r="J127" i="5"/>
  <c r="K127" i="5"/>
  <c r="L126" i="5"/>
  <c r="M126" i="5"/>
  <c r="N126" i="5"/>
  <c r="I126" i="5"/>
  <c r="J126" i="5"/>
  <c r="K126" i="5"/>
  <c r="L125" i="5"/>
  <c r="M125" i="5"/>
  <c r="N125" i="5"/>
  <c r="I125" i="5"/>
  <c r="J125" i="5"/>
  <c r="K125" i="5"/>
  <c r="L124" i="5"/>
  <c r="M124" i="5"/>
  <c r="N124" i="5"/>
  <c r="I124" i="5"/>
  <c r="J124" i="5"/>
  <c r="K124" i="5"/>
  <c r="L123" i="5"/>
  <c r="M123" i="5"/>
  <c r="N123" i="5"/>
  <c r="I123" i="5"/>
  <c r="J123" i="5"/>
  <c r="K123" i="5"/>
  <c r="L122" i="5"/>
  <c r="M122" i="5"/>
  <c r="N122" i="5"/>
  <c r="I122" i="5"/>
  <c r="J122" i="5"/>
  <c r="K122" i="5"/>
  <c r="L121" i="5"/>
  <c r="M121" i="5"/>
  <c r="N121" i="5"/>
  <c r="I121" i="5"/>
  <c r="J121" i="5"/>
  <c r="K121" i="5"/>
  <c r="L120" i="5"/>
  <c r="M120" i="5"/>
  <c r="N120" i="5"/>
  <c r="I120" i="5"/>
  <c r="J120" i="5"/>
  <c r="K120" i="5"/>
  <c r="L119" i="5"/>
  <c r="M119" i="5"/>
  <c r="N119" i="5"/>
  <c r="I119" i="5"/>
  <c r="J119" i="5"/>
  <c r="K119" i="5"/>
  <c r="L118" i="5"/>
  <c r="M118" i="5"/>
  <c r="N118" i="5"/>
  <c r="I118" i="5"/>
  <c r="J118" i="5"/>
  <c r="K118" i="5"/>
  <c r="L117" i="5"/>
  <c r="M117" i="5"/>
  <c r="N117" i="5"/>
  <c r="I117" i="5"/>
  <c r="J117" i="5"/>
  <c r="K117" i="5"/>
  <c r="L116" i="5"/>
  <c r="M116" i="5"/>
  <c r="N116" i="5"/>
  <c r="I116" i="5"/>
  <c r="J116" i="5"/>
  <c r="K116" i="5"/>
  <c r="L115" i="5"/>
  <c r="M115" i="5"/>
  <c r="N115" i="5"/>
  <c r="I115" i="5"/>
  <c r="J115" i="5"/>
  <c r="K115" i="5"/>
  <c r="L114" i="5"/>
  <c r="M114" i="5"/>
  <c r="N114" i="5"/>
  <c r="I114" i="5"/>
  <c r="J114" i="5"/>
  <c r="K114" i="5"/>
  <c r="L113" i="5"/>
  <c r="M113" i="5"/>
  <c r="N113" i="5"/>
  <c r="I113" i="5"/>
  <c r="J113" i="5"/>
  <c r="K113" i="5"/>
  <c r="L112" i="5"/>
  <c r="M112" i="5"/>
  <c r="N112" i="5"/>
  <c r="I112" i="5"/>
  <c r="J112" i="5"/>
  <c r="K112" i="5"/>
  <c r="L111" i="5"/>
  <c r="M111" i="5"/>
  <c r="N111" i="5"/>
  <c r="I111" i="5"/>
  <c r="J111" i="5"/>
  <c r="K111" i="5"/>
  <c r="L110" i="5"/>
  <c r="M110" i="5"/>
  <c r="N110" i="5"/>
  <c r="I110" i="5"/>
  <c r="J110" i="5"/>
  <c r="K110" i="5"/>
  <c r="L109" i="5"/>
  <c r="M109" i="5"/>
  <c r="N109" i="5"/>
  <c r="I109" i="5"/>
  <c r="J109" i="5"/>
  <c r="K109" i="5"/>
  <c r="L108" i="5"/>
  <c r="M108" i="5"/>
  <c r="N108" i="5"/>
  <c r="I108" i="5"/>
  <c r="J108" i="5"/>
  <c r="K108" i="5"/>
  <c r="L107" i="5"/>
  <c r="M107" i="5"/>
  <c r="N107" i="5"/>
  <c r="I107" i="5"/>
  <c r="J107" i="5"/>
  <c r="K107" i="5"/>
  <c r="L106" i="5"/>
  <c r="M106" i="5"/>
  <c r="N106" i="5"/>
  <c r="I106" i="5"/>
  <c r="J106" i="5"/>
  <c r="K106" i="5"/>
  <c r="L105" i="5"/>
  <c r="M105" i="5"/>
  <c r="N105" i="5"/>
  <c r="I105" i="5"/>
  <c r="J105" i="5"/>
  <c r="K105" i="5"/>
  <c r="L104" i="5"/>
  <c r="M104" i="5"/>
  <c r="N104" i="5"/>
  <c r="I104" i="5"/>
  <c r="J104" i="5"/>
  <c r="K104" i="5"/>
  <c r="L103" i="5"/>
  <c r="M103" i="5"/>
  <c r="N103" i="5"/>
  <c r="I103" i="5"/>
  <c r="J103" i="5"/>
  <c r="K103" i="5"/>
  <c r="L102" i="5"/>
  <c r="M102" i="5"/>
  <c r="N102" i="5"/>
  <c r="I102" i="5"/>
  <c r="J102" i="5"/>
  <c r="K102" i="5"/>
  <c r="L101" i="5"/>
  <c r="M101" i="5"/>
  <c r="N101" i="5"/>
  <c r="I101" i="5"/>
  <c r="J101" i="5"/>
  <c r="K101" i="5"/>
  <c r="L100" i="5"/>
  <c r="M100" i="5"/>
  <c r="N100" i="5"/>
  <c r="I100" i="5"/>
  <c r="J100" i="5"/>
  <c r="K100" i="5"/>
  <c r="L99" i="5"/>
  <c r="M99" i="5"/>
  <c r="N99" i="5"/>
  <c r="I99" i="5"/>
  <c r="J99" i="5"/>
  <c r="K99" i="5"/>
  <c r="L98" i="5"/>
  <c r="M98" i="5"/>
  <c r="N98" i="5"/>
  <c r="I98" i="5"/>
  <c r="J98" i="5"/>
  <c r="K98" i="5"/>
  <c r="L97" i="5"/>
  <c r="M97" i="5"/>
  <c r="N97" i="5"/>
  <c r="I97" i="5"/>
  <c r="J97" i="5"/>
  <c r="K97" i="5"/>
  <c r="L96" i="5"/>
  <c r="M96" i="5"/>
  <c r="N96" i="5"/>
  <c r="I96" i="5"/>
  <c r="J96" i="5"/>
  <c r="K96" i="5"/>
  <c r="L95" i="5"/>
  <c r="M95" i="5"/>
  <c r="N95" i="5"/>
  <c r="I95" i="5"/>
  <c r="J95" i="5"/>
  <c r="K95" i="5"/>
  <c r="L94" i="5"/>
  <c r="M94" i="5"/>
  <c r="N94" i="5"/>
  <c r="I94" i="5"/>
  <c r="J94" i="5"/>
  <c r="K94" i="5"/>
  <c r="L93" i="5"/>
  <c r="M93" i="5"/>
  <c r="N93" i="5"/>
  <c r="I93" i="5"/>
  <c r="J93" i="5"/>
  <c r="K93" i="5"/>
  <c r="L92" i="5"/>
  <c r="M92" i="5"/>
  <c r="N92" i="5"/>
  <c r="I92" i="5"/>
  <c r="J92" i="5"/>
  <c r="K92" i="5"/>
  <c r="L91" i="5"/>
  <c r="M91" i="5"/>
  <c r="N91" i="5"/>
  <c r="I91" i="5"/>
  <c r="J91" i="5"/>
  <c r="K91" i="5"/>
  <c r="L90" i="5"/>
  <c r="M90" i="5"/>
  <c r="N90" i="5"/>
  <c r="I90" i="5"/>
  <c r="J90" i="5"/>
  <c r="K90" i="5"/>
  <c r="L89" i="5"/>
  <c r="M89" i="5"/>
  <c r="N89" i="5"/>
  <c r="I89" i="5"/>
  <c r="J89" i="5"/>
  <c r="K89" i="5"/>
  <c r="L88" i="5"/>
  <c r="M88" i="5"/>
  <c r="N88" i="5"/>
  <c r="I88" i="5"/>
  <c r="J88" i="5"/>
  <c r="K88" i="5"/>
  <c r="L87" i="5"/>
  <c r="M87" i="5"/>
  <c r="N87" i="5"/>
  <c r="I87" i="5"/>
  <c r="J87" i="5"/>
  <c r="K87" i="5"/>
  <c r="L86" i="5"/>
  <c r="M86" i="5"/>
  <c r="N86" i="5"/>
  <c r="I86" i="5"/>
  <c r="J86" i="5"/>
  <c r="K86" i="5"/>
  <c r="L85" i="5"/>
  <c r="M85" i="5"/>
  <c r="N85" i="5"/>
  <c r="I85" i="5"/>
  <c r="J85" i="5"/>
  <c r="K85" i="5"/>
  <c r="L84" i="5"/>
  <c r="M84" i="5"/>
  <c r="N84" i="5"/>
  <c r="I84" i="5"/>
  <c r="J84" i="5"/>
  <c r="K84" i="5"/>
  <c r="L83" i="5"/>
  <c r="M83" i="5"/>
  <c r="N83" i="5"/>
  <c r="I83" i="5"/>
  <c r="J83" i="5"/>
  <c r="K83" i="5"/>
  <c r="L82" i="5"/>
  <c r="M82" i="5"/>
  <c r="N82" i="5"/>
  <c r="I82" i="5"/>
  <c r="J82" i="5"/>
  <c r="K82" i="5"/>
  <c r="L81" i="5"/>
  <c r="M81" i="5"/>
  <c r="N81" i="5"/>
  <c r="I81" i="5"/>
  <c r="J81" i="5"/>
  <c r="K81" i="5"/>
  <c r="L80" i="5"/>
  <c r="M80" i="5"/>
  <c r="N80" i="5"/>
  <c r="I80" i="5"/>
  <c r="J80" i="5"/>
  <c r="K80" i="5"/>
  <c r="L79" i="5"/>
  <c r="M79" i="5"/>
  <c r="N79" i="5"/>
  <c r="I79" i="5"/>
  <c r="J79" i="5"/>
  <c r="K79" i="5"/>
  <c r="L78" i="5"/>
  <c r="M78" i="5"/>
  <c r="N78" i="5"/>
  <c r="I78" i="5"/>
  <c r="J78" i="5"/>
  <c r="K78" i="5"/>
  <c r="L77" i="5"/>
  <c r="M77" i="5"/>
  <c r="N77" i="5"/>
  <c r="I77" i="5"/>
  <c r="J77" i="5"/>
  <c r="K77" i="5"/>
  <c r="L76" i="5"/>
  <c r="M76" i="5"/>
  <c r="N76" i="5"/>
  <c r="I76" i="5"/>
  <c r="J76" i="5"/>
  <c r="K76" i="5"/>
  <c r="L75" i="5"/>
  <c r="M75" i="5"/>
  <c r="N75" i="5"/>
  <c r="I75" i="5"/>
  <c r="J75" i="5"/>
  <c r="K75" i="5"/>
  <c r="L74" i="5"/>
  <c r="M74" i="5"/>
  <c r="N74" i="5"/>
  <c r="I74" i="5"/>
  <c r="J74" i="5"/>
  <c r="K74" i="5"/>
  <c r="L73" i="5"/>
  <c r="M73" i="5"/>
  <c r="N73" i="5"/>
  <c r="I73" i="5"/>
  <c r="J73" i="5"/>
  <c r="K73" i="5"/>
  <c r="L72" i="5"/>
  <c r="M72" i="5"/>
  <c r="N72" i="5"/>
  <c r="I72" i="5"/>
  <c r="J72" i="5"/>
  <c r="K72" i="5"/>
  <c r="L71" i="5"/>
  <c r="M71" i="5"/>
  <c r="N71" i="5"/>
  <c r="I71" i="5"/>
  <c r="J71" i="5"/>
  <c r="K71" i="5"/>
  <c r="L70" i="5"/>
  <c r="M70" i="5"/>
  <c r="N70" i="5"/>
  <c r="I70" i="5"/>
  <c r="J70" i="5"/>
  <c r="K70" i="5"/>
  <c r="L69" i="5"/>
  <c r="M69" i="5"/>
  <c r="N69" i="5"/>
  <c r="I69" i="5"/>
  <c r="J69" i="5"/>
  <c r="K69" i="5"/>
  <c r="L68" i="5"/>
  <c r="M68" i="5"/>
  <c r="N68" i="5"/>
  <c r="I68" i="5"/>
  <c r="J68" i="5"/>
  <c r="K68" i="5"/>
  <c r="L67" i="5"/>
  <c r="M67" i="5"/>
  <c r="N67" i="5"/>
  <c r="I67" i="5"/>
  <c r="J67" i="5"/>
  <c r="K67" i="5"/>
  <c r="L66" i="5"/>
  <c r="M66" i="5"/>
  <c r="N66" i="5"/>
  <c r="I66" i="5"/>
  <c r="J66" i="5"/>
  <c r="K66" i="5"/>
  <c r="L65" i="5"/>
  <c r="M65" i="5"/>
  <c r="N65" i="5"/>
  <c r="I65" i="5"/>
  <c r="J65" i="5"/>
  <c r="K65" i="5"/>
  <c r="L64" i="5"/>
  <c r="M64" i="5"/>
  <c r="N64" i="5"/>
  <c r="I64" i="5"/>
  <c r="J64" i="5"/>
  <c r="K64" i="5"/>
  <c r="L63" i="5"/>
  <c r="M63" i="5"/>
  <c r="N63" i="5"/>
  <c r="I63" i="5"/>
  <c r="J63" i="5"/>
  <c r="K63" i="5"/>
  <c r="L62" i="5"/>
  <c r="M62" i="5"/>
  <c r="N62" i="5"/>
  <c r="I62" i="5"/>
  <c r="J62" i="5"/>
  <c r="K62" i="5"/>
  <c r="L61" i="5"/>
  <c r="M61" i="5"/>
  <c r="N61" i="5"/>
  <c r="I61" i="5"/>
  <c r="J61" i="5"/>
  <c r="K61" i="5"/>
  <c r="L60" i="5"/>
  <c r="M60" i="5"/>
  <c r="N60" i="5"/>
  <c r="I60" i="5"/>
  <c r="J60" i="5"/>
  <c r="K60" i="5"/>
  <c r="L59" i="5"/>
  <c r="M59" i="5"/>
  <c r="N59" i="5"/>
  <c r="I59" i="5"/>
  <c r="J59" i="5"/>
  <c r="K59" i="5"/>
  <c r="L58" i="5"/>
  <c r="M58" i="5"/>
  <c r="N58" i="5"/>
  <c r="I58" i="5"/>
  <c r="J58" i="5"/>
  <c r="K58" i="5"/>
  <c r="L57" i="5"/>
  <c r="M57" i="5"/>
  <c r="N57" i="5"/>
  <c r="I57" i="5"/>
  <c r="J57" i="5"/>
  <c r="K57" i="5"/>
  <c r="L56" i="5"/>
  <c r="M56" i="5"/>
  <c r="N56" i="5"/>
  <c r="I56" i="5"/>
  <c r="J56" i="5"/>
  <c r="K56" i="5"/>
  <c r="L55" i="5"/>
  <c r="M55" i="5"/>
  <c r="N55" i="5"/>
  <c r="I55" i="5"/>
  <c r="J55" i="5"/>
  <c r="K55" i="5"/>
  <c r="L54" i="5"/>
  <c r="M54" i="5"/>
  <c r="N54" i="5"/>
  <c r="I54" i="5"/>
  <c r="J54" i="5"/>
  <c r="K54" i="5"/>
  <c r="L53" i="5"/>
  <c r="M53" i="5"/>
  <c r="N53" i="5"/>
  <c r="I53" i="5"/>
  <c r="J53" i="5"/>
  <c r="K53" i="5"/>
  <c r="L52" i="5"/>
  <c r="M52" i="5"/>
  <c r="N52" i="5"/>
  <c r="I52" i="5"/>
  <c r="J52" i="5"/>
  <c r="K52" i="5"/>
  <c r="L51" i="5"/>
  <c r="M51" i="5"/>
  <c r="N51" i="5"/>
  <c r="I51" i="5"/>
  <c r="J51" i="5"/>
  <c r="K51" i="5"/>
  <c r="L50" i="5"/>
  <c r="M50" i="5"/>
  <c r="N50" i="5"/>
  <c r="I50" i="5"/>
  <c r="J50" i="5"/>
  <c r="K50" i="5"/>
  <c r="L49" i="5"/>
  <c r="M49" i="5"/>
  <c r="N49" i="5"/>
  <c r="I49" i="5"/>
  <c r="J49" i="5"/>
  <c r="K49" i="5"/>
  <c r="L48" i="5"/>
  <c r="M48" i="5"/>
  <c r="N48" i="5"/>
  <c r="I48" i="5"/>
  <c r="J48" i="5"/>
  <c r="K48" i="5"/>
  <c r="L47" i="5"/>
  <c r="M47" i="5"/>
  <c r="N47" i="5"/>
  <c r="I47" i="5"/>
  <c r="J47" i="5"/>
  <c r="K47" i="5"/>
  <c r="L46" i="5"/>
  <c r="M46" i="5"/>
  <c r="N46" i="5"/>
  <c r="I46" i="5"/>
  <c r="J46" i="5"/>
  <c r="K46" i="5"/>
  <c r="L45" i="5"/>
  <c r="M45" i="5"/>
  <c r="N45" i="5"/>
  <c r="I45" i="5"/>
  <c r="J45" i="5"/>
  <c r="K45" i="5"/>
  <c r="L44" i="5"/>
  <c r="M44" i="5"/>
  <c r="N44" i="5"/>
  <c r="I44" i="5"/>
  <c r="J44" i="5"/>
  <c r="K44" i="5"/>
  <c r="L43" i="5"/>
  <c r="M43" i="5"/>
  <c r="N43" i="5"/>
  <c r="I43" i="5"/>
  <c r="J43" i="5"/>
  <c r="K43" i="5"/>
  <c r="L42" i="5"/>
  <c r="M42" i="5"/>
  <c r="N42" i="5"/>
  <c r="I42" i="5"/>
  <c r="J42" i="5"/>
  <c r="K42" i="5"/>
  <c r="L41" i="5"/>
  <c r="M41" i="5"/>
  <c r="N41" i="5"/>
  <c r="I41" i="5"/>
  <c r="J41" i="5"/>
  <c r="K41" i="5"/>
  <c r="L40" i="5"/>
  <c r="M40" i="5"/>
  <c r="N40" i="5"/>
  <c r="I40" i="5"/>
  <c r="J40" i="5"/>
  <c r="K40" i="5"/>
  <c r="L39" i="5"/>
  <c r="M39" i="5"/>
  <c r="N39" i="5"/>
  <c r="I39" i="5"/>
  <c r="J39" i="5"/>
  <c r="K39" i="5"/>
  <c r="L38" i="5"/>
  <c r="M38" i="5"/>
  <c r="N38" i="5"/>
  <c r="I38" i="5"/>
  <c r="J38" i="5"/>
  <c r="K38" i="5"/>
  <c r="L37" i="5"/>
  <c r="M37" i="5"/>
  <c r="N37" i="5"/>
  <c r="I37" i="5"/>
  <c r="J37" i="5"/>
  <c r="K37" i="5"/>
  <c r="L36" i="5"/>
  <c r="M36" i="5"/>
  <c r="N36" i="5"/>
  <c r="I36" i="5"/>
  <c r="J36" i="5"/>
  <c r="K36" i="5"/>
  <c r="L35" i="5"/>
  <c r="M35" i="5"/>
  <c r="N35" i="5"/>
  <c r="I35" i="5"/>
  <c r="J35" i="5"/>
  <c r="K35" i="5"/>
  <c r="L34" i="5"/>
  <c r="M34" i="5"/>
  <c r="N34" i="5"/>
  <c r="I34" i="5"/>
  <c r="J34" i="5"/>
  <c r="K34" i="5"/>
  <c r="L33" i="5"/>
  <c r="M33" i="5"/>
  <c r="N33" i="5"/>
  <c r="I33" i="5"/>
  <c r="J33" i="5"/>
  <c r="K33" i="5"/>
  <c r="L32" i="5"/>
  <c r="M32" i="5"/>
  <c r="N32" i="5"/>
  <c r="I32" i="5"/>
  <c r="J32" i="5"/>
  <c r="K32" i="5"/>
  <c r="L31" i="5"/>
  <c r="M31" i="5"/>
  <c r="N31" i="5"/>
  <c r="I31" i="5"/>
  <c r="J31" i="5"/>
  <c r="K31" i="5"/>
  <c r="L30" i="5"/>
  <c r="M30" i="5"/>
  <c r="N30" i="5"/>
  <c r="I30" i="5"/>
  <c r="J30" i="5"/>
  <c r="K30" i="5"/>
  <c r="L29" i="5"/>
  <c r="M29" i="5"/>
  <c r="N29" i="5"/>
  <c r="I29" i="5"/>
  <c r="J29" i="5"/>
  <c r="K29" i="5"/>
  <c r="L28" i="5"/>
  <c r="M28" i="5"/>
  <c r="N28" i="5"/>
  <c r="I28" i="5"/>
  <c r="J28" i="5"/>
  <c r="K28" i="5"/>
  <c r="L27" i="5"/>
  <c r="M27" i="5"/>
  <c r="N27" i="5"/>
  <c r="I27" i="5"/>
  <c r="J27" i="5"/>
  <c r="K27" i="5"/>
  <c r="L26" i="5"/>
  <c r="M26" i="5"/>
  <c r="N26" i="5"/>
  <c r="I26" i="5"/>
  <c r="J26" i="5"/>
  <c r="K26" i="5"/>
  <c r="L25" i="5"/>
  <c r="M25" i="5"/>
  <c r="N25" i="5"/>
  <c r="I25" i="5"/>
  <c r="J25" i="5"/>
  <c r="K25" i="5"/>
  <c r="L24" i="5"/>
  <c r="M24" i="5"/>
  <c r="N24" i="5"/>
  <c r="I24" i="5"/>
  <c r="J24" i="5"/>
  <c r="K24" i="5"/>
  <c r="L23" i="5"/>
  <c r="M23" i="5"/>
  <c r="N23" i="5"/>
  <c r="I23" i="5"/>
  <c r="J23" i="5"/>
  <c r="K23" i="5"/>
  <c r="L22" i="5"/>
  <c r="M22" i="5"/>
  <c r="N22" i="5"/>
  <c r="I22" i="5"/>
  <c r="J22" i="5"/>
  <c r="K22" i="5"/>
  <c r="L21" i="5"/>
  <c r="M21" i="5"/>
  <c r="N21" i="5"/>
  <c r="I21" i="5"/>
  <c r="J21" i="5"/>
  <c r="K21" i="5"/>
  <c r="L20" i="5"/>
  <c r="M20" i="5"/>
  <c r="N20" i="5"/>
  <c r="I20" i="5"/>
  <c r="J20" i="5"/>
  <c r="K20" i="5"/>
  <c r="L19" i="5"/>
  <c r="M19" i="5"/>
  <c r="N19" i="5"/>
  <c r="I19" i="5"/>
  <c r="J19" i="5"/>
  <c r="K19" i="5"/>
  <c r="L18" i="5"/>
  <c r="M18" i="5"/>
  <c r="N18" i="5"/>
  <c r="I18" i="5"/>
  <c r="J18" i="5"/>
  <c r="K18" i="5"/>
  <c r="L17" i="5"/>
  <c r="M17" i="5"/>
  <c r="N17" i="5"/>
  <c r="I17" i="5"/>
  <c r="J17" i="5"/>
  <c r="K17" i="5"/>
  <c r="L16" i="5"/>
  <c r="M16" i="5"/>
  <c r="N16" i="5"/>
  <c r="I16" i="5"/>
  <c r="J16" i="5"/>
  <c r="K16" i="5"/>
  <c r="Q15" i="5"/>
  <c r="L15" i="5"/>
  <c r="M15" i="5"/>
  <c r="N15" i="5"/>
  <c r="I15" i="5"/>
  <c r="J15" i="5"/>
  <c r="K15" i="5"/>
  <c r="L14" i="5"/>
  <c r="M14" i="5"/>
  <c r="N14" i="5"/>
  <c r="I14" i="5"/>
  <c r="J14" i="5"/>
  <c r="K14" i="5"/>
  <c r="L13" i="5"/>
  <c r="M13" i="5"/>
  <c r="N13" i="5"/>
  <c r="I13" i="5"/>
  <c r="J13" i="5"/>
  <c r="K13" i="5"/>
  <c r="L12" i="5"/>
  <c r="M12" i="5"/>
  <c r="N12" i="5"/>
  <c r="I12" i="5"/>
  <c r="J12" i="5"/>
  <c r="K12" i="5"/>
  <c r="L11" i="5"/>
  <c r="M11" i="5"/>
  <c r="N11" i="5"/>
  <c r="I11" i="5"/>
  <c r="J11" i="5"/>
  <c r="K11" i="5"/>
  <c r="L10" i="5"/>
  <c r="M10" i="5"/>
  <c r="N10" i="5"/>
  <c r="I10" i="5"/>
  <c r="J10" i="5"/>
  <c r="K10" i="5"/>
  <c r="L9" i="5"/>
  <c r="M9" i="5"/>
  <c r="N9" i="5"/>
  <c r="I9" i="5"/>
  <c r="J9" i="5"/>
  <c r="K9" i="5"/>
  <c r="L8" i="5"/>
  <c r="M8" i="5"/>
  <c r="N8" i="5"/>
  <c r="I8" i="5"/>
  <c r="J8" i="5"/>
  <c r="K8" i="5"/>
  <c r="L7" i="5"/>
  <c r="M7" i="5"/>
  <c r="N7" i="5"/>
  <c r="I7" i="5"/>
  <c r="J7" i="5"/>
  <c r="K7" i="5"/>
  <c r="L6" i="5"/>
  <c r="M6" i="5"/>
  <c r="N6" i="5"/>
  <c r="I6" i="5"/>
  <c r="J6" i="5"/>
  <c r="K6" i="5"/>
  <c r="L5" i="5"/>
  <c r="M5" i="5"/>
  <c r="N5" i="5"/>
  <c r="I5" i="5"/>
  <c r="J5" i="5"/>
  <c r="K5" i="5"/>
  <c r="L4" i="5"/>
  <c r="M4" i="5"/>
  <c r="N4" i="5"/>
  <c r="I4" i="5"/>
  <c r="J4" i="5"/>
  <c r="K4" i="5"/>
  <c r="L3" i="5"/>
  <c r="M3" i="5"/>
  <c r="N3" i="5"/>
  <c r="I3" i="5"/>
  <c r="J3" i="5"/>
  <c r="K3" i="5"/>
  <c r="N2" i="5"/>
  <c r="K2" i="5"/>
  <c r="C32" i="2"/>
  <c r="J2" i="4"/>
  <c r="L2" i="4"/>
  <c r="I2" i="4"/>
  <c r="M2" i="4"/>
  <c r="L190" i="4"/>
  <c r="M190" i="4"/>
  <c r="N190" i="4"/>
  <c r="I190" i="4"/>
  <c r="J190" i="4"/>
  <c r="K190" i="4"/>
  <c r="L189" i="4"/>
  <c r="M189" i="4"/>
  <c r="N189" i="4"/>
  <c r="I189" i="4"/>
  <c r="J189" i="4"/>
  <c r="K189" i="4"/>
  <c r="L188" i="4"/>
  <c r="M188" i="4"/>
  <c r="N188" i="4"/>
  <c r="I188" i="4"/>
  <c r="J188" i="4"/>
  <c r="K188" i="4"/>
  <c r="L187" i="4"/>
  <c r="M187" i="4"/>
  <c r="N187" i="4"/>
  <c r="I187" i="4"/>
  <c r="J187" i="4"/>
  <c r="K187" i="4"/>
  <c r="L186" i="4"/>
  <c r="M186" i="4"/>
  <c r="N186" i="4"/>
  <c r="I186" i="4"/>
  <c r="J186" i="4"/>
  <c r="K186" i="4"/>
  <c r="L185" i="4"/>
  <c r="M185" i="4"/>
  <c r="N185" i="4"/>
  <c r="I185" i="4"/>
  <c r="J185" i="4"/>
  <c r="K185" i="4"/>
  <c r="L184" i="4"/>
  <c r="M184" i="4"/>
  <c r="N184" i="4"/>
  <c r="I184" i="4"/>
  <c r="J184" i="4"/>
  <c r="K184" i="4"/>
  <c r="L183" i="4"/>
  <c r="M183" i="4"/>
  <c r="N183" i="4"/>
  <c r="I183" i="4"/>
  <c r="J183" i="4"/>
  <c r="K183" i="4"/>
  <c r="L182" i="4"/>
  <c r="M182" i="4"/>
  <c r="N182" i="4"/>
  <c r="I182" i="4"/>
  <c r="J182" i="4"/>
  <c r="K182" i="4"/>
  <c r="L181" i="4"/>
  <c r="M181" i="4"/>
  <c r="N181" i="4"/>
  <c r="I181" i="4"/>
  <c r="J181" i="4"/>
  <c r="K181" i="4"/>
  <c r="L180" i="4"/>
  <c r="M180" i="4"/>
  <c r="N180" i="4"/>
  <c r="I180" i="4"/>
  <c r="J180" i="4"/>
  <c r="K180" i="4"/>
  <c r="L179" i="4"/>
  <c r="M179" i="4"/>
  <c r="N179" i="4"/>
  <c r="I179" i="4"/>
  <c r="J179" i="4"/>
  <c r="K179" i="4"/>
  <c r="L178" i="4"/>
  <c r="M178" i="4"/>
  <c r="N178" i="4"/>
  <c r="I178" i="4"/>
  <c r="J178" i="4"/>
  <c r="K178" i="4"/>
  <c r="L177" i="4"/>
  <c r="M177" i="4"/>
  <c r="N177" i="4"/>
  <c r="I177" i="4"/>
  <c r="J177" i="4"/>
  <c r="K177" i="4"/>
  <c r="L176" i="4"/>
  <c r="M176" i="4"/>
  <c r="N176" i="4"/>
  <c r="I176" i="4"/>
  <c r="J176" i="4"/>
  <c r="K176" i="4"/>
  <c r="L175" i="4"/>
  <c r="M175" i="4"/>
  <c r="N175" i="4"/>
  <c r="I175" i="4"/>
  <c r="J175" i="4"/>
  <c r="K175" i="4"/>
  <c r="L174" i="4"/>
  <c r="M174" i="4"/>
  <c r="N174" i="4"/>
  <c r="I174" i="4"/>
  <c r="J174" i="4"/>
  <c r="K174" i="4"/>
  <c r="L173" i="4"/>
  <c r="M173" i="4"/>
  <c r="N173" i="4"/>
  <c r="I173" i="4"/>
  <c r="J173" i="4"/>
  <c r="K173" i="4"/>
  <c r="L172" i="4"/>
  <c r="M172" i="4"/>
  <c r="N172" i="4"/>
  <c r="I172" i="4"/>
  <c r="J172" i="4"/>
  <c r="K172" i="4"/>
  <c r="L171" i="4"/>
  <c r="M171" i="4"/>
  <c r="N171" i="4"/>
  <c r="I171" i="4"/>
  <c r="J171" i="4"/>
  <c r="K171" i="4"/>
  <c r="L170" i="4"/>
  <c r="M170" i="4"/>
  <c r="N170" i="4"/>
  <c r="I170" i="4"/>
  <c r="J170" i="4"/>
  <c r="K170" i="4"/>
  <c r="L169" i="4"/>
  <c r="M169" i="4"/>
  <c r="N169" i="4"/>
  <c r="I169" i="4"/>
  <c r="J169" i="4"/>
  <c r="K169" i="4"/>
  <c r="L168" i="4"/>
  <c r="M168" i="4"/>
  <c r="N168" i="4"/>
  <c r="I168" i="4"/>
  <c r="J168" i="4"/>
  <c r="K168" i="4"/>
  <c r="L167" i="4"/>
  <c r="M167" i="4"/>
  <c r="N167" i="4"/>
  <c r="I167" i="4"/>
  <c r="J167" i="4"/>
  <c r="K167" i="4"/>
  <c r="L166" i="4"/>
  <c r="M166" i="4"/>
  <c r="N166" i="4"/>
  <c r="I166" i="4"/>
  <c r="J166" i="4"/>
  <c r="K166" i="4"/>
  <c r="L165" i="4"/>
  <c r="M165" i="4"/>
  <c r="N165" i="4"/>
  <c r="I165" i="4"/>
  <c r="J165" i="4"/>
  <c r="K165" i="4"/>
  <c r="L164" i="4"/>
  <c r="M164" i="4"/>
  <c r="N164" i="4"/>
  <c r="I164" i="4"/>
  <c r="J164" i="4"/>
  <c r="K164" i="4"/>
  <c r="L163" i="4"/>
  <c r="M163" i="4"/>
  <c r="N163" i="4"/>
  <c r="I163" i="4"/>
  <c r="J163" i="4"/>
  <c r="K163" i="4"/>
  <c r="L162" i="4"/>
  <c r="M162" i="4"/>
  <c r="N162" i="4"/>
  <c r="I162" i="4"/>
  <c r="J162" i="4"/>
  <c r="K162" i="4"/>
  <c r="L161" i="4"/>
  <c r="M161" i="4"/>
  <c r="N161" i="4"/>
  <c r="I161" i="4"/>
  <c r="J161" i="4"/>
  <c r="K161" i="4"/>
  <c r="L160" i="4"/>
  <c r="M160" i="4"/>
  <c r="N160" i="4"/>
  <c r="I160" i="4"/>
  <c r="J160" i="4"/>
  <c r="K160" i="4"/>
  <c r="L159" i="4"/>
  <c r="M159" i="4"/>
  <c r="N159" i="4"/>
  <c r="I159" i="4"/>
  <c r="J159" i="4"/>
  <c r="K159" i="4"/>
  <c r="L158" i="4"/>
  <c r="M158" i="4"/>
  <c r="N158" i="4"/>
  <c r="I158" i="4"/>
  <c r="J158" i="4"/>
  <c r="K158" i="4"/>
  <c r="L157" i="4"/>
  <c r="M157" i="4"/>
  <c r="N157" i="4"/>
  <c r="I157" i="4"/>
  <c r="J157" i="4"/>
  <c r="K157" i="4"/>
  <c r="L156" i="4"/>
  <c r="M156" i="4"/>
  <c r="N156" i="4"/>
  <c r="I156" i="4"/>
  <c r="J156" i="4"/>
  <c r="K156" i="4"/>
  <c r="L155" i="4"/>
  <c r="M155" i="4"/>
  <c r="N155" i="4"/>
  <c r="I155" i="4"/>
  <c r="J155" i="4"/>
  <c r="K155" i="4"/>
  <c r="L154" i="4"/>
  <c r="M154" i="4"/>
  <c r="N154" i="4"/>
  <c r="I154" i="4"/>
  <c r="J154" i="4"/>
  <c r="K154" i="4"/>
  <c r="L153" i="4"/>
  <c r="M153" i="4"/>
  <c r="N153" i="4"/>
  <c r="I153" i="4"/>
  <c r="J153" i="4"/>
  <c r="K153" i="4"/>
  <c r="L152" i="4"/>
  <c r="M152" i="4"/>
  <c r="N152" i="4"/>
  <c r="I152" i="4"/>
  <c r="J152" i="4"/>
  <c r="K152" i="4"/>
  <c r="L151" i="4"/>
  <c r="M151" i="4"/>
  <c r="N151" i="4"/>
  <c r="I151" i="4"/>
  <c r="J151" i="4"/>
  <c r="K151" i="4"/>
  <c r="L150" i="4"/>
  <c r="M150" i="4"/>
  <c r="N150" i="4"/>
  <c r="I150" i="4"/>
  <c r="J150" i="4"/>
  <c r="K150" i="4"/>
  <c r="L149" i="4"/>
  <c r="M149" i="4"/>
  <c r="N149" i="4"/>
  <c r="I149" i="4"/>
  <c r="J149" i="4"/>
  <c r="K149" i="4"/>
  <c r="L148" i="4"/>
  <c r="M148" i="4"/>
  <c r="N148" i="4"/>
  <c r="I148" i="4"/>
  <c r="J148" i="4"/>
  <c r="K148" i="4"/>
  <c r="L147" i="4"/>
  <c r="M147" i="4"/>
  <c r="N147" i="4"/>
  <c r="I147" i="4"/>
  <c r="J147" i="4"/>
  <c r="K147" i="4"/>
  <c r="L146" i="4"/>
  <c r="M146" i="4"/>
  <c r="N146" i="4"/>
  <c r="I146" i="4"/>
  <c r="J146" i="4"/>
  <c r="K146" i="4"/>
  <c r="L145" i="4"/>
  <c r="M145" i="4"/>
  <c r="N145" i="4"/>
  <c r="I145" i="4"/>
  <c r="J145" i="4"/>
  <c r="K145" i="4"/>
  <c r="L144" i="4"/>
  <c r="M144" i="4"/>
  <c r="N144" i="4"/>
  <c r="I144" i="4"/>
  <c r="J144" i="4"/>
  <c r="K144" i="4"/>
  <c r="L143" i="4"/>
  <c r="M143" i="4"/>
  <c r="N143" i="4"/>
  <c r="I143" i="4"/>
  <c r="J143" i="4"/>
  <c r="K143" i="4"/>
  <c r="L142" i="4"/>
  <c r="M142" i="4"/>
  <c r="N142" i="4"/>
  <c r="I142" i="4"/>
  <c r="J142" i="4"/>
  <c r="K142" i="4"/>
  <c r="L141" i="4"/>
  <c r="M141" i="4"/>
  <c r="N141" i="4"/>
  <c r="I141" i="4"/>
  <c r="J141" i="4"/>
  <c r="K141" i="4"/>
  <c r="L140" i="4"/>
  <c r="M140" i="4"/>
  <c r="N140" i="4"/>
  <c r="I140" i="4"/>
  <c r="J140" i="4"/>
  <c r="K140" i="4"/>
  <c r="L139" i="4"/>
  <c r="M139" i="4"/>
  <c r="N139" i="4"/>
  <c r="I139" i="4"/>
  <c r="J139" i="4"/>
  <c r="K139" i="4"/>
  <c r="L138" i="4"/>
  <c r="M138" i="4"/>
  <c r="N138" i="4"/>
  <c r="I138" i="4"/>
  <c r="J138" i="4"/>
  <c r="K138" i="4"/>
  <c r="L137" i="4"/>
  <c r="M137" i="4"/>
  <c r="N137" i="4"/>
  <c r="I137" i="4"/>
  <c r="J137" i="4"/>
  <c r="K137" i="4"/>
  <c r="L136" i="4"/>
  <c r="M136" i="4"/>
  <c r="N136" i="4"/>
  <c r="I136" i="4"/>
  <c r="J136" i="4"/>
  <c r="K136" i="4"/>
  <c r="L135" i="4"/>
  <c r="M135" i="4"/>
  <c r="N135" i="4"/>
  <c r="I135" i="4"/>
  <c r="J135" i="4"/>
  <c r="K135" i="4"/>
  <c r="L134" i="4"/>
  <c r="M134" i="4"/>
  <c r="N134" i="4"/>
  <c r="I134" i="4"/>
  <c r="J134" i="4"/>
  <c r="K134" i="4"/>
  <c r="L133" i="4"/>
  <c r="M133" i="4"/>
  <c r="N133" i="4"/>
  <c r="I133" i="4"/>
  <c r="J133" i="4"/>
  <c r="K133" i="4"/>
  <c r="L132" i="4"/>
  <c r="M132" i="4"/>
  <c r="N132" i="4"/>
  <c r="I132" i="4"/>
  <c r="J132" i="4"/>
  <c r="K132" i="4"/>
  <c r="L131" i="4"/>
  <c r="M131" i="4"/>
  <c r="N131" i="4"/>
  <c r="I131" i="4"/>
  <c r="J131" i="4"/>
  <c r="K131" i="4"/>
  <c r="L130" i="4"/>
  <c r="M130" i="4"/>
  <c r="N130" i="4"/>
  <c r="I130" i="4"/>
  <c r="J130" i="4"/>
  <c r="K130" i="4"/>
  <c r="L129" i="4"/>
  <c r="M129" i="4"/>
  <c r="N129" i="4"/>
  <c r="I129" i="4"/>
  <c r="J129" i="4"/>
  <c r="K129" i="4"/>
  <c r="L128" i="4"/>
  <c r="M128" i="4"/>
  <c r="N128" i="4"/>
  <c r="I128" i="4"/>
  <c r="J128" i="4"/>
  <c r="K128" i="4"/>
  <c r="L127" i="4"/>
  <c r="M127" i="4"/>
  <c r="N127" i="4"/>
  <c r="I127" i="4"/>
  <c r="J127" i="4"/>
  <c r="K127" i="4"/>
  <c r="L126" i="4"/>
  <c r="M126" i="4"/>
  <c r="N126" i="4"/>
  <c r="I126" i="4"/>
  <c r="J126" i="4"/>
  <c r="K126" i="4"/>
  <c r="L125" i="4"/>
  <c r="M125" i="4"/>
  <c r="N125" i="4"/>
  <c r="I125" i="4"/>
  <c r="J125" i="4"/>
  <c r="K125" i="4"/>
  <c r="L124" i="4"/>
  <c r="M124" i="4"/>
  <c r="N124" i="4"/>
  <c r="I124" i="4"/>
  <c r="J124" i="4"/>
  <c r="K124" i="4"/>
  <c r="L123" i="4"/>
  <c r="M123" i="4"/>
  <c r="N123" i="4"/>
  <c r="I123" i="4"/>
  <c r="J123" i="4"/>
  <c r="K123" i="4"/>
  <c r="L122" i="4"/>
  <c r="M122" i="4"/>
  <c r="N122" i="4"/>
  <c r="I122" i="4"/>
  <c r="J122" i="4"/>
  <c r="K122" i="4"/>
  <c r="L121" i="4"/>
  <c r="M121" i="4"/>
  <c r="N121" i="4"/>
  <c r="I121" i="4"/>
  <c r="J121" i="4"/>
  <c r="K121" i="4"/>
  <c r="L120" i="4"/>
  <c r="M120" i="4"/>
  <c r="N120" i="4"/>
  <c r="I120" i="4"/>
  <c r="J120" i="4"/>
  <c r="K120" i="4"/>
  <c r="L119" i="4"/>
  <c r="M119" i="4"/>
  <c r="N119" i="4"/>
  <c r="I119" i="4"/>
  <c r="J119" i="4"/>
  <c r="K119" i="4"/>
  <c r="L118" i="4"/>
  <c r="M118" i="4"/>
  <c r="N118" i="4"/>
  <c r="I118" i="4"/>
  <c r="J118" i="4"/>
  <c r="K118" i="4"/>
  <c r="L117" i="4"/>
  <c r="M117" i="4"/>
  <c r="N117" i="4"/>
  <c r="I117" i="4"/>
  <c r="J117" i="4"/>
  <c r="K117" i="4"/>
  <c r="L116" i="4"/>
  <c r="M116" i="4"/>
  <c r="N116" i="4"/>
  <c r="I116" i="4"/>
  <c r="J116" i="4"/>
  <c r="K116" i="4"/>
  <c r="L115" i="4"/>
  <c r="M115" i="4"/>
  <c r="N115" i="4"/>
  <c r="I115" i="4"/>
  <c r="J115" i="4"/>
  <c r="K115" i="4"/>
  <c r="L114" i="4"/>
  <c r="M114" i="4"/>
  <c r="N114" i="4"/>
  <c r="I114" i="4"/>
  <c r="J114" i="4"/>
  <c r="K114" i="4"/>
  <c r="L113" i="4"/>
  <c r="M113" i="4"/>
  <c r="N113" i="4"/>
  <c r="I113" i="4"/>
  <c r="J113" i="4"/>
  <c r="K113" i="4"/>
  <c r="L112" i="4"/>
  <c r="M112" i="4"/>
  <c r="N112" i="4"/>
  <c r="I112" i="4"/>
  <c r="J112" i="4"/>
  <c r="K112" i="4"/>
  <c r="L111" i="4"/>
  <c r="M111" i="4"/>
  <c r="N111" i="4"/>
  <c r="I111" i="4"/>
  <c r="J111" i="4"/>
  <c r="K111" i="4"/>
  <c r="L110" i="4"/>
  <c r="M110" i="4"/>
  <c r="N110" i="4"/>
  <c r="I110" i="4"/>
  <c r="J110" i="4"/>
  <c r="K110" i="4"/>
  <c r="L109" i="4"/>
  <c r="M109" i="4"/>
  <c r="N109" i="4"/>
  <c r="I109" i="4"/>
  <c r="J109" i="4"/>
  <c r="K109" i="4"/>
  <c r="L108" i="4"/>
  <c r="M108" i="4"/>
  <c r="N108" i="4"/>
  <c r="I108" i="4"/>
  <c r="J108" i="4"/>
  <c r="K108" i="4"/>
  <c r="L107" i="4"/>
  <c r="M107" i="4"/>
  <c r="N107" i="4"/>
  <c r="I107" i="4"/>
  <c r="J107" i="4"/>
  <c r="K107" i="4"/>
  <c r="L106" i="4"/>
  <c r="M106" i="4"/>
  <c r="N106" i="4"/>
  <c r="I106" i="4"/>
  <c r="J106" i="4"/>
  <c r="K106" i="4"/>
  <c r="L105" i="4"/>
  <c r="M105" i="4"/>
  <c r="N105" i="4"/>
  <c r="I105" i="4"/>
  <c r="J105" i="4"/>
  <c r="K105" i="4"/>
  <c r="L104" i="4"/>
  <c r="M104" i="4"/>
  <c r="N104" i="4"/>
  <c r="I104" i="4"/>
  <c r="J104" i="4"/>
  <c r="K104" i="4"/>
  <c r="L103" i="4"/>
  <c r="M103" i="4"/>
  <c r="N103" i="4"/>
  <c r="I103" i="4"/>
  <c r="J103" i="4"/>
  <c r="K103" i="4"/>
  <c r="L102" i="4"/>
  <c r="M102" i="4"/>
  <c r="N102" i="4"/>
  <c r="I102" i="4"/>
  <c r="J102" i="4"/>
  <c r="K102" i="4"/>
  <c r="L101" i="4"/>
  <c r="M101" i="4"/>
  <c r="N101" i="4"/>
  <c r="I101" i="4"/>
  <c r="J101" i="4"/>
  <c r="K101" i="4"/>
  <c r="L100" i="4"/>
  <c r="M100" i="4"/>
  <c r="N100" i="4"/>
  <c r="I100" i="4"/>
  <c r="J100" i="4"/>
  <c r="K100" i="4"/>
  <c r="L99" i="4"/>
  <c r="M99" i="4"/>
  <c r="N99" i="4"/>
  <c r="I99" i="4"/>
  <c r="J99" i="4"/>
  <c r="K99" i="4"/>
  <c r="L98" i="4"/>
  <c r="M98" i="4"/>
  <c r="N98" i="4"/>
  <c r="I98" i="4"/>
  <c r="J98" i="4"/>
  <c r="K98" i="4"/>
  <c r="L97" i="4"/>
  <c r="M97" i="4"/>
  <c r="N97" i="4"/>
  <c r="I97" i="4"/>
  <c r="J97" i="4"/>
  <c r="K97" i="4"/>
  <c r="L96" i="4"/>
  <c r="M96" i="4"/>
  <c r="N96" i="4"/>
  <c r="I96" i="4"/>
  <c r="J96" i="4"/>
  <c r="K96" i="4"/>
  <c r="L95" i="4"/>
  <c r="M95" i="4"/>
  <c r="N95" i="4"/>
  <c r="I95" i="4"/>
  <c r="J95" i="4"/>
  <c r="K95" i="4"/>
  <c r="L94" i="4"/>
  <c r="M94" i="4"/>
  <c r="N94" i="4"/>
  <c r="I94" i="4"/>
  <c r="J94" i="4"/>
  <c r="K94" i="4"/>
  <c r="L93" i="4"/>
  <c r="M93" i="4"/>
  <c r="N93" i="4"/>
  <c r="I93" i="4"/>
  <c r="J93" i="4"/>
  <c r="K93" i="4"/>
  <c r="L92" i="4"/>
  <c r="M92" i="4"/>
  <c r="N92" i="4"/>
  <c r="I92" i="4"/>
  <c r="J92" i="4"/>
  <c r="K92" i="4"/>
  <c r="L91" i="4"/>
  <c r="M91" i="4"/>
  <c r="N91" i="4"/>
  <c r="I91" i="4"/>
  <c r="J91" i="4"/>
  <c r="K91" i="4"/>
  <c r="L90" i="4"/>
  <c r="M90" i="4"/>
  <c r="N90" i="4"/>
  <c r="I90" i="4"/>
  <c r="J90" i="4"/>
  <c r="K90" i="4"/>
  <c r="L89" i="4"/>
  <c r="M89" i="4"/>
  <c r="N89" i="4"/>
  <c r="I89" i="4"/>
  <c r="J89" i="4"/>
  <c r="K89" i="4"/>
  <c r="L88" i="4"/>
  <c r="M88" i="4"/>
  <c r="N88" i="4"/>
  <c r="I88" i="4"/>
  <c r="J88" i="4"/>
  <c r="K88" i="4"/>
  <c r="L87" i="4"/>
  <c r="M87" i="4"/>
  <c r="N87" i="4"/>
  <c r="I87" i="4"/>
  <c r="J87" i="4"/>
  <c r="K87" i="4"/>
  <c r="L86" i="4"/>
  <c r="M86" i="4"/>
  <c r="N86" i="4"/>
  <c r="I86" i="4"/>
  <c r="J86" i="4"/>
  <c r="K86" i="4"/>
  <c r="L85" i="4"/>
  <c r="M85" i="4"/>
  <c r="N85" i="4"/>
  <c r="I85" i="4"/>
  <c r="J85" i="4"/>
  <c r="K85" i="4"/>
  <c r="L84" i="4"/>
  <c r="M84" i="4"/>
  <c r="N84" i="4"/>
  <c r="I84" i="4"/>
  <c r="J84" i="4"/>
  <c r="K84" i="4"/>
  <c r="L83" i="4"/>
  <c r="M83" i="4"/>
  <c r="N83" i="4"/>
  <c r="I83" i="4"/>
  <c r="J83" i="4"/>
  <c r="K83" i="4"/>
  <c r="L82" i="4"/>
  <c r="M82" i="4"/>
  <c r="N82" i="4"/>
  <c r="I82" i="4"/>
  <c r="J82" i="4"/>
  <c r="K82" i="4"/>
  <c r="L81" i="4"/>
  <c r="M81" i="4"/>
  <c r="N81" i="4"/>
  <c r="I81" i="4"/>
  <c r="J81" i="4"/>
  <c r="K81" i="4"/>
  <c r="L80" i="4"/>
  <c r="M80" i="4"/>
  <c r="N80" i="4"/>
  <c r="I80" i="4"/>
  <c r="J80" i="4"/>
  <c r="K80" i="4"/>
  <c r="L79" i="4"/>
  <c r="M79" i="4"/>
  <c r="N79" i="4"/>
  <c r="I79" i="4"/>
  <c r="J79" i="4"/>
  <c r="K79" i="4"/>
  <c r="L78" i="4"/>
  <c r="M78" i="4"/>
  <c r="N78" i="4"/>
  <c r="I78" i="4"/>
  <c r="J78" i="4"/>
  <c r="K78" i="4"/>
  <c r="L77" i="4"/>
  <c r="M77" i="4"/>
  <c r="N77" i="4"/>
  <c r="I77" i="4"/>
  <c r="J77" i="4"/>
  <c r="K77" i="4"/>
  <c r="L76" i="4"/>
  <c r="M76" i="4"/>
  <c r="N76" i="4"/>
  <c r="I76" i="4"/>
  <c r="J76" i="4"/>
  <c r="K76" i="4"/>
  <c r="L75" i="4"/>
  <c r="M75" i="4"/>
  <c r="N75" i="4"/>
  <c r="I75" i="4"/>
  <c r="J75" i="4"/>
  <c r="K75" i="4"/>
  <c r="L74" i="4"/>
  <c r="M74" i="4"/>
  <c r="N74" i="4"/>
  <c r="I74" i="4"/>
  <c r="J74" i="4"/>
  <c r="K74" i="4"/>
  <c r="L73" i="4"/>
  <c r="M73" i="4"/>
  <c r="N73" i="4"/>
  <c r="I73" i="4"/>
  <c r="J73" i="4"/>
  <c r="K73" i="4"/>
  <c r="L72" i="4"/>
  <c r="M72" i="4"/>
  <c r="N72" i="4"/>
  <c r="I72" i="4"/>
  <c r="J72" i="4"/>
  <c r="K72" i="4"/>
  <c r="L71" i="4"/>
  <c r="M71" i="4"/>
  <c r="N71" i="4"/>
  <c r="I71" i="4"/>
  <c r="J71" i="4"/>
  <c r="K71" i="4"/>
  <c r="L70" i="4"/>
  <c r="M70" i="4"/>
  <c r="N70" i="4"/>
  <c r="I70" i="4"/>
  <c r="J70" i="4"/>
  <c r="K70" i="4"/>
  <c r="L69" i="4"/>
  <c r="M69" i="4"/>
  <c r="N69" i="4"/>
  <c r="I69" i="4"/>
  <c r="J69" i="4"/>
  <c r="K69" i="4"/>
  <c r="L68" i="4"/>
  <c r="M68" i="4"/>
  <c r="N68" i="4"/>
  <c r="I68" i="4"/>
  <c r="J68" i="4"/>
  <c r="K68" i="4"/>
  <c r="L67" i="4"/>
  <c r="M67" i="4"/>
  <c r="N67" i="4"/>
  <c r="I67" i="4"/>
  <c r="J67" i="4"/>
  <c r="K67" i="4"/>
  <c r="L66" i="4"/>
  <c r="M66" i="4"/>
  <c r="N66" i="4"/>
  <c r="I66" i="4"/>
  <c r="J66" i="4"/>
  <c r="K66" i="4"/>
  <c r="L65" i="4"/>
  <c r="M65" i="4"/>
  <c r="N65" i="4"/>
  <c r="I65" i="4"/>
  <c r="J65" i="4"/>
  <c r="K65" i="4"/>
  <c r="L64" i="4"/>
  <c r="M64" i="4"/>
  <c r="N64" i="4"/>
  <c r="I64" i="4"/>
  <c r="J64" i="4"/>
  <c r="K64" i="4"/>
  <c r="L63" i="4"/>
  <c r="M63" i="4"/>
  <c r="N63" i="4"/>
  <c r="I63" i="4"/>
  <c r="J63" i="4"/>
  <c r="K63" i="4"/>
  <c r="L62" i="4"/>
  <c r="M62" i="4"/>
  <c r="N62" i="4"/>
  <c r="I62" i="4"/>
  <c r="J62" i="4"/>
  <c r="K62" i="4"/>
  <c r="L61" i="4"/>
  <c r="M61" i="4"/>
  <c r="N61" i="4"/>
  <c r="I61" i="4"/>
  <c r="J61" i="4"/>
  <c r="K61" i="4"/>
  <c r="L60" i="4"/>
  <c r="M60" i="4"/>
  <c r="N60" i="4"/>
  <c r="I60" i="4"/>
  <c r="J60" i="4"/>
  <c r="K60" i="4"/>
  <c r="L59" i="4"/>
  <c r="M59" i="4"/>
  <c r="N59" i="4"/>
  <c r="I59" i="4"/>
  <c r="J59" i="4"/>
  <c r="K59" i="4"/>
  <c r="L58" i="4"/>
  <c r="M58" i="4"/>
  <c r="N58" i="4"/>
  <c r="I58" i="4"/>
  <c r="J58" i="4"/>
  <c r="K58" i="4"/>
  <c r="L57" i="4"/>
  <c r="M57" i="4"/>
  <c r="N57" i="4"/>
  <c r="I57" i="4"/>
  <c r="J57" i="4"/>
  <c r="K57" i="4"/>
  <c r="L56" i="4"/>
  <c r="M56" i="4"/>
  <c r="N56" i="4"/>
  <c r="I56" i="4"/>
  <c r="J56" i="4"/>
  <c r="K56" i="4"/>
  <c r="L55" i="4"/>
  <c r="M55" i="4"/>
  <c r="N55" i="4"/>
  <c r="I55" i="4"/>
  <c r="J55" i="4"/>
  <c r="K55" i="4"/>
  <c r="L54" i="4"/>
  <c r="M54" i="4"/>
  <c r="N54" i="4"/>
  <c r="I54" i="4"/>
  <c r="J54" i="4"/>
  <c r="K54" i="4"/>
  <c r="L53" i="4"/>
  <c r="M53" i="4"/>
  <c r="N53" i="4"/>
  <c r="I53" i="4"/>
  <c r="J53" i="4"/>
  <c r="K53" i="4"/>
  <c r="L52" i="4"/>
  <c r="M52" i="4"/>
  <c r="N52" i="4"/>
  <c r="I52" i="4"/>
  <c r="J52" i="4"/>
  <c r="K52" i="4"/>
  <c r="L51" i="4"/>
  <c r="M51" i="4"/>
  <c r="N51" i="4"/>
  <c r="I51" i="4"/>
  <c r="J51" i="4"/>
  <c r="K51" i="4"/>
  <c r="L50" i="4"/>
  <c r="M50" i="4"/>
  <c r="N50" i="4"/>
  <c r="I50" i="4"/>
  <c r="J50" i="4"/>
  <c r="K50" i="4"/>
  <c r="L49" i="4"/>
  <c r="M49" i="4"/>
  <c r="N49" i="4"/>
  <c r="I49" i="4"/>
  <c r="J49" i="4"/>
  <c r="K49" i="4"/>
  <c r="L48" i="4"/>
  <c r="M48" i="4"/>
  <c r="N48" i="4"/>
  <c r="I48" i="4"/>
  <c r="J48" i="4"/>
  <c r="K48" i="4"/>
  <c r="L47" i="4"/>
  <c r="M47" i="4"/>
  <c r="N47" i="4"/>
  <c r="I47" i="4"/>
  <c r="J47" i="4"/>
  <c r="K47" i="4"/>
  <c r="L46" i="4"/>
  <c r="M46" i="4"/>
  <c r="N46" i="4"/>
  <c r="I46" i="4"/>
  <c r="J46" i="4"/>
  <c r="K46" i="4"/>
  <c r="L45" i="4"/>
  <c r="M45" i="4"/>
  <c r="N45" i="4"/>
  <c r="I45" i="4"/>
  <c r="J45" i="4"/>
  <c r="K45" i="4"/>
  <c r="L44" i="4"/>
  <c r="M44" i="4"/>
  <c r="N44" i="4"/>
  <c r="I44" i="4"/>
  <c r="J44" i="4"/>
  <c r="K44" i="4"/>
  <c r="L43" i="4"/>
  <c r="M43" i="4"/>
  <c r="N43" i="4"/>
  <c r="I43" i="4"/>
  <c r="J43" i="4"/>
  <c r="K43" i="4"/>
  <c r="L42" i="4"/>
  <c r="M42" i="4"/>
  <c r="N42" i="4"/>
  <c r="I42" i="4"/>
  <c r="J42" i="4"/>
  <c r="K42" i="4"/>
  <c r="L41" i="4"/>
  <c r="M41" i="4"/>
  <c r="N41" i="4"/>
  <c r="I41" i="4"/>
  <c r="J41" i="4"/>
  <c r="K41" i="4"/>
  <c r="L40" i="4"/>
  <c r="M40" i="4"/>
  <c r="N40" i="4"/>
  <c r="I40" i="4"/>
  <c r="J40" i="4"/>
  <c r="K40" i="4"/>
  <c r="L39" i="4"/>
  <c r="M39" i="4"/>
  <c r="N39" i="4"/>
  <c r="I39" i="4"/>
  <c r="J39" i="4"/>
  <c r="K39" i="4"/>
  <c r="L38" i="4"/>
  <c r="M38" i="4"/>
  <c r="N38" i="4"/>
  <c r="I38" i="4"/>
  <c r="J38" i="4"/>
  <c r="K38" i="4"/>
  <c r="L37" i="4"/>
  <c r="M37" i="4"/>
  <c r="N37" i="4"/>
  <c r="I37" i="4"/>
  <c r="J37" i="4"/>
  <c r="K37" i="4"/>
  <c r="L36" i="4"/>
  <c r="M36" i="4"/>
  <c r="N36" i="4"/>
  <c r="I36" i="4"/>
  <c r="J36" i="4"/>
  <c r="K36" i="4"/>
  <c r="L35" i="4"/>
  <c r="M35" i="4"/>
  <c r="N35" i="4"/>
  <c r="I35" i="4"/>
  <c r="J35" i="4"/>
  <c r="K35" i="4"/>
  <c r="L34" i="4"/>
  <c r="M34" i="4"/>
  <c r="N34" i="4"/>
  <c r="I34" i="4"/>
  <c r="J34" i="4"/>
  <c r="K34" i="4"/>
  <c r="L33" i="4"/>
  <c r="M33" i="4"/>
  <c r="N33" i="4"/>
  <c r="I33" i="4"/>
  <c r="J33" i="4"/>
  <c r="K33" i="4"/>
  <c r="L32" i="4"/>
  <c r="M32" i="4"/>
  <c r="N32" i="4"/>
  <c r="I32" i="4"/>
  <c r="J32" i="4"/>
  <c r="K32" i="4"/>
  <c r="L31" i="4"/>
  <c r="M31" i="4"/>
  <c r="N31" i="4"/>
  <c r="I31" i="4"/>
  <c r="J31" i="4"/>
  <c r="K31" i="4"/>
  <c r="L30" i="4"/>
  <c r="M30" i="4"/>
  <c r="N30" i="4"/>
  <c r="I30" i="4"/>
  <c r="J30" i="4"/>
  <c r="K30" i="4"/>
  <c r="L29" i="4"/>
  <c r="M29" i="4"/>
  <c r="N29" i="4"/>
  <c r="I29" i="4"/>
  <c r="J29" i="4"/>
  <c r="K29" i="4"/>
  <c r="L28" i="4"/>
  <c r="M28" i="4"/>
  <c r="N28" i="4"/>
  <c r="I28" i="4"/>
  <c r="J28" i="4"/>
  <c r="K28" i="4"/>
  <c r="L27" i="4"/>
  <c r="M27" i="4"/>
  <c r="N27" i="4"/>
  <c r="I27" i="4"/>
  <c r="J27" i="4"/>
  <c r="K27" i="4"/>
  <c r="L26" i="4"/>
  <c r="M26" i="4"/>
  <c r="N26" i="4"/>
  <c r="I26" i="4"/>
  <c r="J26" i="4"/>
  <c r="K26" i="4"/>
  <c r="L25" i="4"/>
  <c r="M25" i="4"/>
  <c r="N25" i="4"/>
  <c r="I25" i="4"/>
  <c r="J25" i="4"/>
  <c r="K25" i="4"/>
  <c r="L24" i="4"/>
  <c r="M24" i="4"/>
  <c r="N24" i="4"/>
  <c r="I24" i="4"/>
  <c r="J24" i="4"/>
  <c r="K24" i="4"/>
  <c r="L23" i="4"/>
  <c r="M23" i="4"/>
  <c r="N23" i="4"/>
  <c r="I23" i="4"/>
  <c r="J23" i="4"/>
  <c r="K23" i="4"/>
  <c r="L22" i="4"/>
  <c r="M22" i="4"/>
  <c r="N22" i="4"/>
  <c r="I22" i="4"/>
  <c r="J22" i="4"/>
  <c r="K22" i="4"/>
  <c r="L21" i="4"/>
  <c r="M21" i="4"/>
  <c r="N21" i="4"/>
  <c r="I21" i="4"/>
  <c r="J21" i="4"/>
  <c r="K21" i="4"/>
  <c r="L20" i="4"/>
  <c r="M20" i="4"/>
  <c r="N20" i="4"/>
  <c r="I20" i="4"/>
  <c r="J20" i="4"/>
  <c r="K20" i="4"/>
  <c r="L19" i="4"/>
  <c r="M19" i="4"/>
  <c r="N19" i="4"/>
  <c r="I19" i="4"/>
  <c r="J19" i="4"/>
  <c r="K19" i="4"/>
  <c r="L18" i="4"/>
  <c r="M18" i="4"/>
  <c r="N18" i="4"/>
  <c r="I18" i="4"/>
  <c r="J18" i="4"/>
  <c r="K18" i="4"/>
  <c r="L17" i="4"/>
  <c r="M17" i="4"/>
  <c r="N17" i="4"/>
  <c r="I17" i="4"/>
  <c r="J17" i="4"/>
  <c r="K17" i="4"/>
  <c r="L16" i="4"/>
  <c r="M16" i="4"/>
  <c r="N16" i="4"/>
  <c r="I16" i="4"/>
  <c r="J16" i="4"/>
  <c r="K16" i="4"/>
  <c r="L15" i="4"/>
  <c r="M15" i="4"/>
  <c r="N15" i="4"/>
  <c r="I15" i="4"/>
  <c r="J15" i="4"/>
  <c r="K15" i="4"/>
  <c r="Q14" i="4"/>
  <c r="L14" i="4"/>
  <c r="M14" i="4"/>
  <c r="N14" i="4"/>
  <c r="I14" i="4"/>
  <c r="J14" i="4"/>
  <c r="K14" i="4"/>
  <c r="L13" i="4"/>
  <c r="M13" i="4"/>
  <c r="N13" i="4"/>
  <c r="I13" i="4"/>
  <c r="J13" i="4"/>
  <c r="K13" i="4"/>
  <c r="L12" i="4"/>
  <c r="M12" i="4"/>
  <c r="N12" i="4"/>
  <c r="I12" i="4"/>
  <c r="J12" i="4"/>
  <c r="K12" i="4"/>
  <c r="L11" i="4"/>
  <c r="M11" i="4"/>
  <c r="N11" i="4"/>
  <c r="I11" i="4"/>
  <c r="J11" i="4"/>
  <c r="K11" i="4"/>
  <c r="L10" i="4"/>
  <c r="M10" i="4"/>
  <c r="N10" i="4"/>
  <c r="I10" i="4"/>
  <c r="J10" i="4"/>
  <c r="K10" i="4"/>
  <c r="L9" i="4"/>
  <c r="M9" i="4"/>
  <c r="N9" i="4"/>
  <c r="I9" i="4"/>
  <c r="J9" i="4"/>
  <c r="K9" i="4"/>
  <c r="L8" i="4"/>
  <c r="M8" i="4"/>
  <c r="N8" i="4"/>
  <c r="I8" i="4"/>
  <c r="J8" i="4"/>
  <c r="K8" i="4"/>
  <c r="L7" i="4"/>
  <c r="M7" i="4"/>
  <c r="N7" i="4"/>
  <c r="I7" i="4"/>
  <c r="J7" i="4"/>
  <c r="K7" i="4"/>
  <c r="L6" i="4"/>
  <c r="M6" i="4"/>
  <c r="N6" i="4"/>
  <c r="I6" i="4"/>
  <c r="J6" i="4"/>
  <c r="K6" i="4"/>
  <c r="L5" i="4"/>
  <c r="M5" i="4"/>
  <c r="N5" i="4"/>
  <c r="I5" i="4"/>
  <c r="J5" i="4"/>
  <c r="K5" i="4"/>
  <c r="L4" i="4"/>
  <c r="M4" i="4"/>
  <c r="N4" i="4"/>
  <c r="I4" i="4"/>
  <c r="J4" i="4"/>
  <c r="K4" i="4"/>
  <c r="L3" i="4"/>
  <c r="M3" i="4"/>
  <c r="N3" i="4"/>
  <c r="I3" i="4"/>
  <c r="J3" i="4"/>
  <c r="K3" i="4"/>
  <c r="N2" i="4"/>
  <c r="K2" i="4"/>
  <c r="C31" i="2"/>
  <c r="J2" i="3"/>
  <c r="L2" i="3"/>
  <c r="I2" i="3"/>
  <c r="M2" i="3"/>
  <c r="L65" i="3"/>
  <c r="M65" i="3"/>
  <c r="N65" i="3"/>
  <c r="I65" i="3"/>
  <c r="J65" i="3"/>
  <c r="K65" i="3"/>
  <c r="L64" i="3"/>
  <c r="M64" i="3"/>
  <c r="N64" i="3"/>
  <c r="I64" i="3"/>
  <c r="J64" i="3"/>
  <c r="K64" i="3"/>
  <c r="L63" i="3"/>
  <c r="M63" i="3"/>
  <c r="N63" i="3"/>
  <c r="I63" i="3"/>
  <c r="J63" i="3"/>
  <c r="K63" i="3"/>
  <c r="L62" i="3"/>
  <c r="M62" i="3"/>
  <c r="N62" i="3"/>
  <c r="I62" i="3"/>
  <c r="J62" i="3"/>
  <c r="K62" i="3"/>
  <c r="L61" i="3"/>
  <c r="M61" i="3"/>
  <c r="N61" i="3"/>
  <c r="I61" i="3"/>
  <c r="J61" i="3"/>
  <c r="K61" i="3"/>
  <c r="L60" i="3"/>
  <c r="M60" i="3"/>
  <c r="N60" i="3"/>
  <c r="I60" i="3"/>
  <c r="J60" i="3"/>
  <c r="K60" i="3"/>
  <c r="L59" i="3"/>
  <c r="M59" i="3"/>
  <c r="N59" i="3"/>
  <c r="I59" i="3"/>
  <c r="J59" i="3"/>
  <c r="K59" i="3"/>
  <c r="L58" i="3"/>
  <c r="M58" i="3"/>
  <c r="N58" i="3"/>
  <c r="I58" i="3"/>
  <c r="J58" i="3"/>
  <c r="K58" i="3"/>
  <c r="L57" i="3"/>
  <c r="M57" i="3"/>
  <c r="N57" i="3"/>
  <c r="I57" i="3"/>
  <c r="J57" i="3"/>
  <c r="K57" i="3"/>
  <c r="L56" i="3"/>
  <c r="M56" i="3"/>
  <c r="N56" i="3"/>
  <c r="I56" i="3"/>
  <c r="J56" i="3"/>
  <c r="K56" i="3"/>
  <c r="L55" i="3"/>
  <c r="M55" i="3"/>
  <c r="N55" i="3"/>
  <c r="I55" i="3"/>
  <c r="J55" i="3"/>
  <c r="K55" i="3"/>
  <c r="L54" i="3"/>
  <c r="M54" i="3"/>
  <c r="N54" i="3"/>
  <c r="I54" i="3"/>
  <c r="J54" i="3"/>
  <c r="K54" i="3"/>
  <c r="L53" i="3"/>
  <c r="M53" i="3"/>
  <c r="N53" i="3"/>
  <c r="I53" i="3"/>
  <c r="J53" i="3"/>
  <c r="K53" i="3"/>
  <c r="L52" i="3"/>
  <c r="M52" i="3"/>
  <c r="N52" i="3"/>
  <c r="I52" i="3"/>
  <c r="J52" i="3"/>
  <c r="K52" i="3"/>
  <c r="L51" i="3"/>
  <c r="M51" i="3"/>
  <c r="N51" i="3"/>
  <c r="I51" i="3"/>
  <c r="J51" i="3"/>
  <c r="K51" i="3"/>
  <c r="L50" i="3"/>
  <c r="M50" i="3"/>
  <c r="N50" i="3"/>
  <c r="I50" i="3"/>
  <c r="J50" i="3"/>
  <c r="K50" i="3"/>
  <c r="L49" i="3"/>
  <c r="M49" i="3"/>
  <c r="N49" i="3"/>
  <c r="I49" i="3"/>
  <c r="J49" i="3"/>
  <c r="K49" i="3"/>
  <c r="L48" i="3"/>
  <c r="M48" i="3"/>
  <c r="N48" i="3"/>
  <c r="I48" i="3"/>
  <c r="J48" i="3"/>
  <c r="K48" i="3"/>
  <c r="L47" i="3"/>
  <c r="M47" i="3"/>
  <c r="N47" i="3"/>
  <c r="I47" i="3"/>
  <c r="J47" i="3"/>
  <c r="K47" i="3"/>
  <c r="L46" i="3"/>
  <c r="M46" i="3"/>
  <c r="N46" i="3"/>
  <c r="I46" i="3"/>
  <c r="J46" i="3"/>
  <c r="K46" i="3"/>
  <c r="L45" i="3"/>
  <c r="M45" i="3"/>
  <c r="N45" i="3"/>
  <c r="I45" i="3"/>
  <c r="J45" i="3"/>
  <c r="K45" i="3"/>
  <c r="L44" i="3"/>
  <c r="M44" i="3"/>
  <c r="N44" i="3"/>
  <c r="I44" i="3"/>
  <c r="J44" i="3"/>
  <c r="K44" i="3"/>
  <c r="L43" i="3"/>
  <c r="M43" i="3"/>
  <c r="N43" i="3"/>
  <c r="I43" i="3"/>
  <c r="J43" i="3"/>
  <c r="K43" i="3"/>
  <c r="L42" i="3"/>
  <c r="M42" i="3"/>
  <c r="N42" i="3"/>
  <c r="I42" i="3"/>
  <c r="J42" i="3"/>
  <c r="K42" i="3"/>
  <c r="L41" i="3"/>
  <c r="M41" i="3"/>
  <c r="N41" i="3"/>
  <c r="I41" i="3"/>
  <c r="J41" i="3"/>
  <c r="K41" i="3"/>
  <c r="L40" i="3"/>
  <c r="M40" i="3"/>
  <c r="N40" i="3"/>
  <c r="I40" i="3"/>
  <c r="J40" i="3"/>
  <c r="K40" i="3"/>
  <c r="L39" i="3"/>
  <c r="M39" i="3"/>
  <c r="N39" i="3"/>
  <c r="I39" i="3"/>
  <c r="J39" i="3"/>
  <c r="K39" i="3"/>
  <c r="L38" i="3"/>
  <c r="M38" i="3"/>
  <c r="N38" i="3"/>
  <c r="I38" i="3"/>
  <c r="J38" i="3"/>
  <c r="K38" i="3"/>
  <c r="L37" i="3"/>
  <c r="M37" i="3"/>
  <c r="N37" i="3"/>
  <c r="I37" i="3"/>
  <c r="J37" i="3"/>
  <c r="K37" i="3"/>
  <c r="L36" i="3"/>
  <c r="M36" i="3"/>
  <c r="N36" i="3"/>
  <c r="I36" i="3"/>
  <c r="J36" i="3"/>
  <c r="K36" i="3"/>
  <c r="L35" i="3"/>
  <c r="M35" i="3"/>
  <c r="N35" i="3"/>
  <c r="I35" i="3"/>
  <c r="J35" i="3"/>
  <c r="K35" i="3"/>
  <c r="L34" i="3"/>
  <c r="M34" i="3"/>
  <c r="N34" i="3"/>
  <c r="I34" i="3"/>
  <c r="J34" i="3"/>
  <c r="K34" i="3"/>
  <c r="L33" i="3"/>
  <c r="M33" i="3"/>
  <c r="N33" i="3"/>
  <c r="I33" i="3"/>
  <c r="J33" i="3"/>
  <c r="K33" i="3"/>
  <c r="L32" i="3"/>
  <c r="M32" i="3"/>
  <c r="N32" i="3"/>
  <c r="I32" i="3"/>
  <c r="J32" i="3"/>
  <c r="K32" i="3"/>
  <c r="L31" i="3"/>
  <c r="M31" i="3"/>
  <c r="N31" i="3"/>
  <c r="I31" i="3"/>
  <c r="J31" i="3"/>
  <c r="K31" i="3"/>
  <c r="L30" i="3"/>
  <c r="M30" i="3"/>
  <c r="N30" i="3"/>
  <c r="I30" i="3"/>
  <c r="J30" i="3"/>
  <c r="K30" i="3"/>
  <c r="L29" i="3"/>
  <c r="M29" i="3"/>
  <c r="N29" i="3"/>
  <c r="I29" i="3"/>
  <c r="J29" i="3"/>
  <c r="K29" i="3"/>
  <c r="L28" i="3"/>
  <c r="M28" i="3"/>
  <c r="N28" i="3"/>
  <c r="I28" i="3"/>
  <c r="J28" i="3"/>
  <c r="K28" i="3"/>
  <c r="L27" i="3"/>
  <c r="M27" i="3"/>
  <c r="N27" i="3"/>
  <c r="I27" i="3"/>
  <c r="J27" i="3"/>
  <c r="K27" i="3"/>
  <c r="L26" i="3"/>
  <c r="M26" i="3"/>
  <c r="N26" i="3"/>
  <c r="I26" i="3"/>
  <c r="J26" i="3"/>
  <c r="K26" i="3"/>
  <c r="L25" i="3"/>
  <c r="M25" i="3"/>
  <c r="N25" i="3"/>
  <c r="I25" i="3"/>
  <c r="J25" i="3"/>
  <c r="K25" i="3"/>
  <c r="L24" i="3"/>
  <c r="M24" i="3"/>
  <c r="N24" i="3"/>
  <c r="I24" i="3"/>
  <c r="J24" i="3"/>
  <c r="K24" i="3"/>
  <c r="L23" i="3"/>
  <c r="M23" i="3"/>
  <c r="N23" i="3"/>
  <c r="I23" i="3"/>
  <c r="J23" i="3"/>
  <c r="K23" i="3"/>
  <c r="L22" i="3"/>
  <c r="M22" i="3"/>
  <c r="N22" i="3"/>
  <c r="I22" i="3"/>
  <c r="J22" i="3"/>
  <c r="K22" i="3"/>
  <c r="L21" i="3"/>
  <c r="M21" i="3"/>
  <c r="N21" i="3"/>
  <c r="I21" i="3"/>
  <c r="J21" i="3"/>
  <c r="K21" i="3"/>
  <c r="L20" i="3"/>
  <c r="M20" i="3"/>
  <c r="N20" i="3"/>
  <c r="I20" i="3"/>
  <c r="J20" i="3"/>
  <c r="K20" i="3"/>
  <c r="L19" i="3"/>
  <c r="M19" i="3"/>
  <c r="N19" i="3"/>
  <c r="I19" i="3"/>
  <c r="J19" i="3"/>
  <c r="K19" i="3"/>
  <c r="L18" i="3"/>
  <c r="M18" i="3"/>
  <c r="N18" i="3"/>
  <c r="I18" i="3"/>
  <c r="J18" i="3"/>
  <c r="K18" i="3"/>
  <c r="L17" i="3"/>
  <c r="M17" i="3"/>
  <c r="N17" i="3"/>
  <c r="I17" i="3"/>
  <c r="J17" i="3"/>
  <c r="K17" i="3"/>
  <c r="L16" i="3"/>
  <c r="M16" i="3"/>
  <c r="N16" i="3"/>
  <c r="I16" i="3"/>
  <c r="J16" i="3"/>
  <c r="K16" i="3"/>
  <c r="Q15" i="3"/>
  <c r="L15" i="3"/>
  <c r="M15" i="3"/>
  <c r="N15" i="3"/>
  <c r="I15" i="3"/>
  <c r="J15" i="3"/>
  <c r="K15" i="3"/>
  <c r="L14" i="3"/>
  <c r="M14" i="3"/>
  <c r="N14" i="3"/>
  <c r="I14" i="3"/>
  <c r="J14" i="3"/>
  <c r="K14" i="3"/>
  <c r="L13" i="3"/>
  <c r="M13" i="3"/>
  <c r="N13" i="3"/>
  <c r="I13" i="3"/>
  <c r="J13" i="3"/>
  <c r="K13" i="3"/>
  <c r="L12" i="3"/>
  <c r="M12" i="3"/>
  <c r="N12" i="3"/>
  <c r="I12" i="3"/>
  <c r="J12" i="3"/>
  <c r="K12" i="3"/>
  <c r="L11" i="3"/>
  <c r="M11" i="3"/>
  <c r="N11" i="3"/>
  <c r="I11" i="3"/>
  <c r="J11" i="3"/>
  <c r="K11" i="3"/>
  <c r="L10" i="3"/>
  <c r="M10" i="3"/>
  <c r="N10" i="3"/>
  <c r="I10" i="3"/>
  <c r="J10" i="3"/>
  <c r="K10" i="3"/>
  <c r="L9" i="3"/>
  <c r="M9" i="3"/>
  <c r="N9" i="3"/>
  <c r="I9" i="3"/>
  <c r="J9" i="3"/>
  <c r="K9" i="3"/>
  <c r="L8" i="3"/>
  <c r="M8" i="3"/>
  <c r="N8" i="3"/>
  <c r="I8" i="3"/>
  <c r="J8" i="3"/>
  <c r="K8" i="3"/>
  <c r="L7" i="3"/>
  <c r="M7" i="3"/>
  <c r="N7" i="3"/>
  <c r="I7" i="3"/>
  <c r="J7" i="3"/>
  <c r="K7" i="3"/>
  <c r="L6" i="3"/>
  <c r="M6" i="3"/>
  <c r="N6" i="3"/>
  <c r="I6" i="3"/>
  <c r="J6" i="3"/>
  <c r="K6" i="3"/>
  <c r="L5" i="3"/>
  <c r="M5" i="3"/>
  <c r="N5" i="3"/>
  <c r="I5" i="3"/>
  <c r="J5" i="3"/>
  <c r="K5" i="3"/>
  <c r="L4" i="3"/>
  <c r="M4" i="3"/>
  <c r="N4" i="3"/>
  <c r="I4" i="3"/>
  <c r="J4" i="3"/>
  <c r="K4" i="3"/>
  <c r="L3" i="3"/>
  <c r="M3" i="3"/>
  <c r="N3" i="3"/>
  <c r="I3" i="3"/>
  <c r="J3" i="3"/>
  <c r="K3" i="3"/>
  <c r="N2" i="3"/>
  <c r="K2" i="3"/>
</calcChain>
</file>

<file path=xl/sharedStrings.xml><?xml version="1.0" encoding="utf-8"?>
<sst xmlns="http://schemas.openxmlformats.org/spreadsheetml/2006/main" count="1388" uniqueCount="669">
  <si>
    <t>Algoritmo:</t>
  </si>
  <si>
    <t>X*Salute + Y*Titolarità + Z*Voti + J*Bonus + K*NoMalus + H*Consiglio + L*Squadra + N*FattoreCasa + M*Allenatore</t>
  </si>
  <si>
    <t>Algoritmo evilzzx</t>
  </si>
  <si>
    <t>PORTIERI</t>
  </si>
  <si>
    <t>Squadra</t>
  </si>
  <si>
    <t>Salute</t>
  </si>
  <si>
    <t>Titolarità</t>
  </si>
  <si>
    <t>Voti</t>
  </si>
  <si>
    <t>Rigori</t>
  </si>
  <si>
    <t>No Gol</t>
  </si>
  <si>
    <t>Consiglio</t>
  </si>
  <si>
    <t>Punteggio no mod</t>
  </si>
  <si>
    <t>Prezzo Stimato no mod</t>
  </si>
  <si>
    <t>Punteggio mod</t>
  </si>
  <si>
    <t>Prezzo Stimato mod</t>
  </si>
  <si>
    <t>Pesi Variabili:</t>
  </si>
  <si>
    <t>Questo algortimo è nato per non lasciarsi scappare nessun giocatore in fase d'asta. Seguendo le schede di appetibilità</t>
  </si>
  <si>
    <t>DONNARUMMA G.</t>
  </si>
  <si>
    <r>
      <t xml:space="preserve">del sito </t>
    </r>
    <r>
      <rPr>
        <b/>
        <sz val="10"/>
        <rFont val="Arial"/>
      </rPr>
      <t>http://forum.gruppoesperti.it/</t>
    </r>
    <r>
      <rPr>
        <sz val="10"/>
        <rFont val="Arial"/>
      </rPr>
      <t xml:space="preserve"> ed altri fattori, riesce a stimare il valore un prezzo "giusto" da spendere per ogni singolo</t>
    </r>
  </si>
  <si>
    <t>MIL</t>
  </si>
  <si>
    <t>giocatore.</t>
  </si>
  <si>
    <t>Utilizzo:</t>
  </si>
  <si>
    <r>
      <t>1)</t>
    </r>
    <r>
      <rPr>
        <sz val="10"/>
        <rFont val="Arial"/>
      </rPr>
      <t xml:space="preserve"> Nel foglio "Pesi e Budget Iniziale" potete inserire il vostro bugdet</t>
    </r>
  </si>
  <si>
    <r>
      <t>2)</t>
    </r>
    <r>
      <rPr>
        <sz val="10"/>
        <rFont val="Arial"/>
      </rPr>
      <t xml:space="preserve"> Ogni foglio Portieri - Difensori - Centrocampisti - Attaccanti ha dei valori di riferimento e il valore minimo utilizzato nella formula</t>
    </r>
  </si>
  <si>
    <t>Pesi Porta NoModif:</t>
  </si>
  <si>
    <t xml:space="preserve">    quindi nel caso voi pensiate che il livello di prezzi in un reparto sia diverso dalle percentuali inserite da me, potete modificare la</t>
  </si>
  <si>
    <t xml:space="preserve">    percentuale modificando la percentuale nel foglio "Pesi e Budget Iniziale".</t>
  </si>
  <si>
    <r>
      <t>3)</t>
    </r>
    <r>
      <rPr>
        <sz val="10"/>
        <rFont val="Arial"/>
      </rPr>
      <t xml:space="preserve"> Per Stampare basterà selezionare le colonne che si intende stampare (tenendo premuto il tasto Ctrl)e cliccare su stampa selezione.</t>
    </r>
  </si>
  <si>
    <t>Ringraziamenti:</t>
  </si>
  <si>
    <t>Pesi Porta Modif:</t>
  </si>
  <si>
    <t xml:space="preserve">Ringrazio tutto il forum di gruppoesperti, in particolare gli utenti: </t>
  </si>
  <si>
    <t>Pesi Difesa NoModif:</t>
  </si>
  <si>
    <r>
      <t xml:space="preserve">Tutti gli esperti e il sito http://forum.gruppoesperti.it/ </t>
    </r>
    <r>
      <rPr>
        <sz val="10"/>
        <rFont val="Arial"/>
      </rPr>
      <t>per avermi fornito le basi da cui partire.</t>
    </r>
  </si>
  <si>
    <r>
      <t xml:space="preserve">Gli utenti </t>
    </r>
    <r>
      <rPr>
        <sz val="10"/>
        <rFont val="Arial"/>
      </rPr>
      <t>che hanno partecipato assegnando i valori, i pesi da dare alle variabili e i dati storici sul livello medio dei prezzi dei calciatori.</t>
    </r>
  </si>
  <si>
    <r>
      <t>L'art. 65 LDA prevede la libera riproduzione di articoli </t>
    </r>
    <r>
      <rPr>
        <u/>
        <sz val="8"/>
        <color rgb="FF000000"/>
        <rFont val="Arial"/>
      </rPr>
      <t>se la riproduzione non è stata espressamente riservata</t>
    </r>
    <r>
      <rPr>
        <sz val="8"/>
        <color rgb="FF000000"/>
        <rFont val="Arial"/>
      </rPr>
      <t>; ne è pertanto vietata la riproduzione parziale e/o totale in assenza della mia autorizzazione.</t>
    </r>
  </si>
  <si>
    <t>Pesi Difesa Modif:</t>
  </si>
  <si>
    <t>X</t>
  </si>
  <si>
    <t>Y</t>
  </si>
  <si>
    <t>Z</t>
  </si>
  <si>
    <t>J</t>
  </si>
  <si>
    <t>Alle violazioni si applicano le sanzioni previste dagli art. 171, 171-bis, 171-ter, 174-bis e 174-ter della legge 22 aprile 1941, n. 633.</t>
  </si>
  <si>
    <t>K</t>
  </si>
  <si>
    <t>H</t>
  </si>
  <si>
    <t>L</t>
  </si>
  <si>
    <t>N</t>
  </si>
  <si>
    <t>M</t>
  </si>
  <si>
    <t>Pesi CC NoModif:</t>
  </si>
  <si>
    <t>Pesi CC Modif:</t>
  </si>
  <si>
    <t>Pesi Attaccanti:</t>
  </si>
  <si>
    <t>Budget Iniziale:</t>
  </si>
  <si>
    <t>X (Salute)</t>
  </si>
  <si>
    <t>BUFFON</t>
  </si>
  <si>
    <t>JUV</t>
  </si>
  <si>
    <t>DIFENSORI</t>
  </si>
  <si>
    <t>Bonus</t>
  </si>
  <si>
    <t>No Malus</t>
  </si>
  <si>
    <t>Punteggio nomod</t>
  </si>
  <si>
    <t>Prezzo no mod</t>
  </si>
  <si>
    <t>KOULIBALY</t>
  </si>
  <si>
    <t>NAP</t>
  </si>
  <si>
    <t>Riferimenti</t>
  </si>
  <si>
    <t>% Budget</t>
  </si>
  <si>
    <t>Prezzo</t>
  </si>
  <si>
    <t>Donnarumma G.</t>
  </si>
  <si>
    <t>Koulibaly</t>
  </si>
  <si>
    <t>Hamsik</t>
  </si>
  <si>
    <t>Y (Titolarità)</t>
  </si>
  <si>
    <t>Higuain</t>
  </si>
  <si>
    <t>ALISSON</t>
  </si>
  <si>
    <t>ROM</t>
  </si>
  <si>
    <t>ALEX SANDRO</t>
  </si>
  <si>
    <t>Z (Voti)</t>
  </si>
  <si>
    <t>HANDANOVIC</t>
  </si>
  <si>
    <t>INT</t>
  </si>
  <si>
    <t>ACERBI</t>
  </si>
  <si>
    <t>SAS</t>
  </si>
  <si>
    <t>J (Bonus)</t>
  </si>
  <si>
    <t>SZCZESNY</t>
  </si>
  <si>
    <t>BONUCCI</t>
  </si>
  <si>
    <t>GHOULAM</t>
  </si>
  <si>
    <t>K (No Malus)</t>
  </si>
  <si>
    <t>REINA</t>
  </si>
  <si>
    <t>CONTI</t>
  </si>
  <si>
    <t>H (Consiglio)</t>
  </si>
  <si>
    <t>PERIN</t>
  </si>
  <si>
    <t>GEN</t>
  </si>
  <si>
    <t>CALDARA</t>
  </si>
  <si>
    <t>ATA</t>
  </si>
  <si>
    <t>W (Squadra)</t>
  </si>
  <si>
    <t>STRAKOSHA</t>
  </si>
  <si>
    <t>LAZ</t>
  </si>
  <si>
    <t>CENTROCAMPISTI</t>
  </si>
  <si>
    <t>RODRIGUEZ</t>
  </si>
  <si>
    <t>P (Fattore Squadra)</t>
  </si>
  <si>
    <t>CONSIGLI</t>
  </si>
  <si>
    <t>HAMSIK</t>
  </si>
  <si>
    <t>O (Allenatore)</t>
  </si>
  <si>
    <t>VIVIANO</t>
  </si>
  <si>
    <t>SAM</t>
  </si>
  <si>
    <t>ALBIOL</t>
  </si>
  <si>
    <t>DOUGLAS COSTA</t>
  </si>
  <si>
    <t>MIRANTE</t>
  </si>
  <si>
    <t>BOL</t>
  </si>
  <si>
    <t>FLORENZI</t>
  </si>
  <si>
    <t>BERISHA</t>
  </si>
  <si>
    <t>PJANIC</t>
  </si>
  <si>
    <t>CORDAZ</t>
  </si>
  <si>
    <t>CRO</t>
  </si>
  <si>
    <t>DE VRIJ</t>
  </si>
  <si>
    <t>PERISIC</t>
  </si>
  <si>
    <t>Valore Min.</t>
  </si>
  <si>
    <t>SPORTIELLO</t>
  </si>
  <si>
    <t>FIO</t>
  </si>
  <si>
    <t>HOWEDES</t>
  </si>
  <si>
    <t>NAINGGOLAN</t>
  </si>
  <si>
    <t>Valore Rif. Donnarumma</t>
  </si>
  <si>
    <t>SIRIGU</t>
  </si>
  <si>
    <t>TOR</t>
  </si>
  <si>
    <t>CHIELLINI</t>
  </si>
  <si>
    <t>MILINKOVIC-SAVIC</t>
  </si>
  <si>
    <t>SCUFFET</t>
  </si>
  <si>
    <t>UDI</t>
  </si>
  <si>
    <t>Valore Rif. Koulibaly</t>
  </si>
  <si>
    <t>N'KOULOU</t>
  </si>
  <si>
    <t>ZIELINSKI</t>
  </si>
  <si>
    <t>SORRENTINO</t>
  </si>
  <si>
    <t>CHI</t>
  </si>
  <si>
    <t>MASIELLO</t>
  </si>
  <si>
    <t>IAGO FALQUE</t>
  </si>
  <si>
    <t>MERET</t>
  </si>
  <si>
    <t>SPA</t>
  </si>
  <si>
    <t>FELIPE ANDERSON</t>
  </si>
  <si>
    <t>CRAGNO</t>
  </si>
  <si>
    <t>CAG</t>
  </si>
  <si>
    <t>IZZO</t>
  </si>
  <si>
    <t>BIRSA</t>
  </si>
  <si>
    <t>SKORUPSKI</t>
  </si>
  <si>
    <t>MANOLAS</t>
  </si>
  <si>
    <t>BELEC</t>
  </si>
  <si>
    <t>BEN</t>
  </si>
  <si>
    <t>BERNARDESCHI</t>
  </si>
  <si>
    <t>ROMULO</t>
  </si>
  <si>
    <t>VER</t>
  </si>
  <si>
    <t>RAFAEL</t>
  </si>
  <si>
    <t>CHIESA</t>
  </si>
  <si>
    <t>BENATIA</t>
  </si>
  <si>
    <t>NICOLAS</t>
  </si>
  <si>
    <t>LJAJIC</t>
  </si>
  <si>
    <t>DA COSTA</t>
  </si>
  <si>
    <t>RUGANI</t>
  </si>
  <si>
    <t>CALHANOGLU</t>
  </si>
  <si>
    <t>LAMANNA</t>
  </si>
  <si>
    <t>HYSAJ</t>
  </si>
  <si>
    <t>Valore Rif. Hamsik</t>
  </si>
  <si>
    <t>MILINKOVIC - SAVIC</t>
  </si>
  <si>
    <t>KESSIE'</t>
  </si>
  <si>
    <t>KOLAROV</t>
  </si>
  <si>
    <t>PUGGIONI</t>
  </si>
  <si>
    <t>CANDREVA</t>
  </si>
  <si>
    <t>ROMAGNOLI</t>
  </si>
  <si>
    <t>GOLLINI</t>
  </si>
  <si>
    <t>JOAO PEDRO</t>
  </si>
  <si>
    <t>MIRANDA</t>
  </si>
  <si>
    <t>SILVESTRI</t>
  </si>
  <si>
    <t>FREULER</t>
  </si>
  <si>
    <t>BRIGNOLI</t>
  </si>
  <si>
    <t>SAMIR</t>
  </si>
  <si>
    <t>STROOTMAN</t>
  </si>
  <si>
    <t>ICHAZO</t>
  </si>
  <si>
    <t>SILVESTRE</t>
  </si>
  <si>
    <t>LULIC</t>
  </si>
  <si>
    <t>A.GOMIS</t>
  </si>
  <si>
    <t>KHEDIRA</t>
  </si>
  <si>
    <t>CECCHERINI</t>
  </si>
  <si>
    <t>DONNARUMMA A.</t>
  </si>
  <si>
    <t>SEPE</t>
  </si>
  <si>
    <t>PAROLO</t>
  </si>
  <si>
    <t>WIDMER</t>
  </si>
  <si>
    <t>TOLOI</t>
  </si>
  <si>
    <t>RAMIREZ</t>
  </si>
  <si>
    <t>SANTURRO</t>
  </si>
  <si>
    <t>LUCIONI</t>
  </si>
  <si>
    <t>MATUIDI</t>
  </si>
  <si>
    <t>SECULIN</t>
  </si>
  <si>
    <t>BARRECA</t>
  </si>
  <si>
    <t>BASELLI</t>
  </si>
  <si>
    <t>BIZZARRI</t>
  </si>
  <si>
    <t>CUADRADO</t>
  </si>
  <si>
    <t>ANDREOLLI</t>
  </si>
  <si>
    <t>PADELLI</t>
  </si>
  <si>
    <t>PEGOLO</t>
  </si>
  <si>
    <t>DE PAUL</t>
  </si>
  <si>
    <t>VAN DER WIEL</t>
  </si>
  <si>
    <t>VARGIC</t>
  </si>
  <si>
    <t>BONAVENTURA</t>
  </si>
  <si>
    <t>LETIZIA</t>
  </si>
  <si>
    <t>DRĄGOWSKI</t>
  </si>
  <si>
    <t>BORJA VALERO</t>
  </si>
  <si>
    <t>KARSDORP</t>
  </si>
  <si>
    <t>RADUNOVIC</t>
  </si>
  <si>
    <t>ALLAN</t>
  </si>
  <si>
    <t>PINSOGLIO</t>
  </si>
  <si>
    <t>BIRAGHI</t>
  </si>
  <si>
    <t>CASTRO</t>
  </si>
  <si>
    <t>ROSSI</t>
  </si>
  <si>
    <t>DANILO</t>
  </si>
  <si>
    <t>JOAO MARIO</t>
  </si>
  <si>
    <t>MARCHEGIANI</t>
  </si>
  <si>
    <t>PEZZELLA</t>
  </si>
  <si>
    <t>PISCITELLI</t>
  </si>
  <si>
    <t>VECINO</t>
  </si>
  <si>
    <t>FAZIO</t>
  </si>
  <si>
    <t>CEROFOLINI</t>
  </si>
  <si>
    <t>FOFANA</t>
  </si>
  <si>
    <t>FESTA</t>
  </si>
  <si>
    <t>MORENO</t>
  </si>
  <si>
    <t>JANKTO</t>
  </si>
  <si>
    <t>ZIMA</t>
  </si>
  <si>
    <t>ASTORI</t>
  </si>
  <si>
    <t>SAPONARA</t>
  </si>
  <si>
    <t>STORARI</t>
  </si>
  <si>
    <t>MASINA</t>
  </si>
  <si>
    <t>BERTOLACCI</t>
  </si>
  <si>
    <t>BORSELLINI</t>
  </si>
  <si>
    <t>CICIRETTI</t>
  </si>
  <si>
    <t>GUERRIERI</t>
  </si>
  <si>
    <t>DI CHIARA</t>
  </si>
  <si>
    <t>LINETTY</t>
  </si>
  <si>
    <t>BERNI</t>
  </si>
  <si>
    <t>BARZAGLI</t>
  </si>
  <si>
    <t>GABRIEL</t>
  </si>
  <si>
    <t>LAXALT</t>
  </si>
  <si>
    <t>NUYTINCK</t>
  </si>
  <si>
    <t>TOZZO</t>
  </si>
  <si>
    <t>TORREIRA</t>
  </si>
  <si>
    <t>DALBERT</t>
  </si>
  <si>
    <t>CROSTA</t>
  </si>
  <si>
    <t>EYSSERIC</t>
  </si>
  <si>
    <t>CANCELO</t>
  </si>
  <si>
    <t>CONFENTE</t>
  </si>
  <si>
    <t>BESSA</t>
  </si>
  <si>
    <t>MUSACCHIO</t>
  </si>
  <si>
    <t>MARCHETTI</t>
  </si>
  <si>
    <t>BERENGUER</t>
  </si>
  <si>
    <t>VISCOVO</t>
  </si>
  <si>
    <t>HATEBOER</t>
  </si>
  <si>
    <t>BARBERIS</t>
  </si>
  <si>
    <t>COPPOLA</t>
  </si>
  <si>
    <t>MAIETTA</t>
  </si>
  <si>
    <t>ILICIC</t>
  </si>
  <si>
    <t>LOBONT</t>
  </si>
  <si>
    <t>BENASSI</t>
  </si>
  <si>
    <t>ROSSETTINI</t>
  </si>
  <si>
    <t>MARSON</t>
  </si>
  <si>
    <t>ROHDEN</t>
  </si>
  <si>
    <t>COSTA</t>
  </si>
  <si>
    <t>POLUZZI</t>
  </si>
  <si>
    <t>LAZOVIĆ</t>
  </si>
  <si>
    <t>SKRINIAR</t>
  </si>
  <si>
    <t>JORGINHO</t>
  </si>
  <si>
    <t>ZUKANOVIC</t>
  </si>
  <si>
    <t>BARELLA</t>
  </si>
  <si>
    <t>CASTAGNE</t>
  </si>
  <si>
    <t>STOIAN</t>
  </si>
  <si>
    <t>FERRARI</t>
  </si>
  <si>
    <t>D'ALESSANDRO</t>
  </si>
  <si>
    <t>D'AMBROSIO</t>
  </si>
  <si>
    <t>GAGLIARDINI</t>
  </si>
  <si>
    <t>VENUTI</t>
  </si>
  <si>
    <t>CIGARINI</t>
  </si>
  <si>
    <t>HEURTAUX</t>
  </si>
  <si>
    <t>GIL DIAS</t>
  </si>
  <si>
    <t>BASTA</t>
  </si>
  <si>
    <t>MURGIA</t>
  </si>
  <si>
    <t>BRUNO PERES</t>
  </si>
  <si>
    <t>IONITA</t>
  </si>
  <si>
    <t>RINCON</t>
  </si>
  <si>
    <t>BIRASCHI</t>
  </si>
  <si>
    <t>DUNCAN</t>
  </si>
  <si>
    <t>VITOR HUGO</t>
  </si>
  <si>
    <t>DIAWARA</t>
  </si>
  <si>
    <t>MARUSIC</t>
  </si>
  <si>
    <t>BIGLIA</t>
  </si>
  <si>
    <t>PAVLOVIC</t>
  </si>
  <si>
    <t>MORA</t>
  </si>
  <si>
    <t>PALOMINO</t>
  </si>
  <si>
    <t>CRISTANTE</t>
  </si>
  <si>
    <t>BRUNO GASPAR</t>
  </si>
  <si>
    <t>BADELJ</t>
  </si>
  <si>
    <t>ATTACCANTI</t>
  </si>
  <si>
    <t>Punteggio</t>
  </si>
  <si>
    <t>Prezzo Stimato</t>
  </si>
  <si>
    <t>HIGUAIN</t>
  </si>
  <si>
    <t>PISACANE</t>
  </si>
  <si>
    <t>KURTIC</t>
  </si>
  <si>
    <t>DYBALA</t>
  </si>
  <si>
    <t>BELOTTI</t>
  </si>
  <si>
    <t>MILENKOVIĆ</t>
  </si>
  <si>
    <t>DE ROON</t>
  </si>
  <si>
    <t>IMMOBILE</t>
  </si>
  <si>
    <t>DZEKO</t>
  </si>
  <si>
    <t>MARTELLA</t>
  </si>
  <si>
    <t>PEROTTI</t>
  </si>
  <si>
    <t>MERTENS</t>
  </si>
  <si>
    <t>ICARDI</t>
  </si>
  <si>
    <t>MARIO RUI</t>
  </si>
  <si>
    <t>VERETOUT</t>
  </si>
  <si>
    <t>INSIGNE L.</t>
  </si>
  <si>
    <t>MANDZUKIC</t>
  </si>
  <si>
    <t>LYANCO</t>
  </si>
  <si>
    <t>MARCHISIO</t>
  </si>
  <si>
    <t>GOMEZ</t>
  </si>
  <si>
    <t>SIMEONE</t>
  </si>
  <si>
    <t>GOSENS</t>
  </si>
  <si>
    <t>LUIS ALBERTO</t>
  </si>
  <si>
    <t>CALLEJON</t>
  </si>
  <si>
    <t>SHICK</t>
  </si>
  <si>
    <t>LAURINI</t>
  </si>
  <si>
    <t>LUCAS LEIVA</t>
  </si>
  <si>
    <t>PAVOLETTI</t>
  </si>
  <si>
    <t>THÉRÉAU</t>
  </si>
  <si>
    <t>ANGELLA</t>
  </si>
  <si>
    <t>PELLEGRINI</t>
  </si>
  <si>
    <t>FALCINELLI</t>
  </si>
  <si>
    <t>ANDRE' SILVA</t>
  </si>
  <si>
    <t>POLI</t>
  </si>
  <si>
    <t>EL SHAARAWY</t>
  </si>
  <si>
    <t>CHIRICHES</t>
  </si>
  <si>
    <t>QUAGLIARELLA</t>
  </si>
  <si>
    <t>BUDIMIR</t>
  </si>
  <si>
    <t>BROZOVIC</t>
  </si>
  <si>
    <t>LAZAAR</t>
  </si>
  <si>
    <t>MILIK</t>
  </si>
  <si>
    <t>KALINIC</t>
  </si>
  <si>
    <t>SENSI</t>
  </si>
  <si>
    <t>OIKONOMOU</t>
  </si>
  <si>
    <t>IEMMELLO</t>
  </si>
  <si>
    <t>LAPADULA</t>
  </si>
  <si>
    <t>BETANCOUR</t>
  </si>
  <si>
    <t>OLIVERA</t>
  </si>
  <si>
    <t>NANI</t>
  </si>
  <si>
    <t>INGLESE</t>
  </si>
  <si>
    <t>VELOSO</t>
  </si>
  <si>
    <t>PETAGNA</t>
  </si>
  <si>
    <t>DE SCIGLIO</t>
  </si>
  <si>
    <t>SUSO</t>
  </si>
  <si>
    <t>BARRETO</t>
  </si>
  <si>
    <t>BERARDI</t>
  </si>
  <si>
    <t>MAKSIMOVIC</t>
  </si>
  <si>
    <t>SPINAZZOLA</t>
  </si>
  <si>
    <t>DESTRO</t>
  </si>
  <si>
    <t>VERDI</t>
  </si>
  <si>
    <t>ABATE</t>
  </si>
  <si>
    <t>PRAET</t>
  </si>
  <si>
    <t>NIANG</t>
  </si>
  <si>
    <t>BABACAR</t>
  </si>
  <si>
    <t>DE SILVESTRI</t>
  </si>
  <si>
    <t>VIVIANI</t>
  </si>
  <si>
    <t>LASAGNA</t>
  </si>
  <si>
    <t>FARIAS</t>
  </si>
  <si>
    <t>VIOLA</t>
  </si>
  <si>
    <t>CACERES</t>
  </si>
  <si>
    <t>ZAPATA</t>
  </si>
  <si>
    <t>BORRIELLO</t>
  </si>
  <si>
    <t>ACQUAH</t>
  </si>
  <si>
    <t>POLITANO</t>
  </si>
  <si>
    <t>ANSALDI</t>
  </si>
  <si>
    <t>PERICA</t>
  </si>
  <si>
    <t>UNDER</t>
  </si>
  <si>
    <t>EDER</t>
  </si>
  <si>
    <t>CABRERA</t>
  </si>
  <si>
    <t>DI FRANCESCO</t>
  </si>
  <si>
    <t>DI GENNARO</t>
  </si>
  <si>
    <t>CUTRONE</t>
  </si>
  <si>
    <t>ANTEI</t>
  </si>
  <si>
    <t>BORINI</t>
  </si>
  <si>
    <t>CATALDI</t>
  </si>
  <si>
    <t>CORNELIUS</t>
  </si>
  <si>
    <t>ARMENTEROS</t>
  </si>
  <si>
    <t>MORETTI</t>
  </si>
  <si>
    <t>TAIDER</t>
  </si>
  <si>
    <t>CENTURIÓN</t>
  </si>
  <si>
    <t>BAJIC</t>
  </si>
  <si>
    <t>LICHTSTEINER</t>
  </si>
  <si>
    <t>ROG</t>
  </si>
  <si>
    <t>RICCI</t>
  </si>
  <si>
    <t>SAU</t>
  </si>
  <si>
    <t>DE MAIO</t>
  </si>
  <si>
    <t>PELLISSIER</t>
  </si>
  <si>
    <t>MISSIROLI</t>
  </si>
  <si>
    <t>PJACA</t>
  </si>
  <si>
    <t>CAPRARI</t>
  </si>
  <si>
    <t>NALINI</t>
  </si>
  <si>
    <t>MELCHIORRI</t>
  </si>
  <si>
    <t>STRINIC</t>
  </si>
  <si>
    <t>KARAMOH</t>
  </si>
  <si>
    <t>DE ROSSI</t>
  </si>
  <si>
    <t>MATRI</t>
  </si>
  <si>
    <t>GALABINOV</t>
  </si>
  <si>
    <t>CACCIATORE</t>
  </si>
  <si>
    <t>SCHIATTARELLA</t>
  </si>
  <si>
    <t>BOYE'</t>
  </si>
  <si>
    <t>PUSCAS</t>
  </si>
  <si>
    <t>DJURICIC</t>
  </si>
  <si>
    <t>WALLACE</t>
  </si>
  <si>
    <t>TAARABT</t>
  </si>
  <si>
    <t>ANTENUCCI</t>
  </si>
  <si>
    <t>KREJCI</t>
  </si>
  <si>
    <t>BURDISSO</t>
  </si>
  <si>
    <t>RAGUSA</t>
  </si>
  <si>
    <t>ORSOLINI</t>
  </si>
  <si>
    <t>BRLEK</t>
  </si>
  <si>
    <t>MOLINARO</t>
  </si>
  <si>
    <t>PAZZINI</t>
  </si>
  <si>
    <t>TUMMINIELLO</t>
  </si>
  <si>
    <t>RIGONI</t>
  </si>
  <si>
    <t>PELLEGRI</t>
  </si>
  <si>
    <t>LIROLA</t>
  </si>
  <si>
    <t>DEFREL</t>
  </si>
  <si>
    <t>MAGNANELLI</t>
  </si>
  <si>
    <t>CODA</t>
  </si>
  <si>
    <t>GONZALEZ</t>
  </si>
  <si>
    <t>SALCEDO</t>
  </si>
  <si>
    <t>MEMUSHAJ</t>
  </si>
  <si>
    <t>VIDO</t>
  </si>
  <si>
    <t>ANTONELLI</t>
  </si>
  <si>
    <t>TONEV</t>
  </si>
  <si>
    <t>CHIBSAH</t>
  </si>
  <si>
    <t>MIGLIORE</t>
  </si>
  <si>
    <t>TROTTA</t>
  </si>
  <si>
    <t>OMEONGA</t>
  </si>
  <si>
    <t>PARIGINI</t>
  </si>
  <si>
    <t>CALABRIA</t>
  </si>
  <si>
    <t>CERCI</t>
  </si>
  <si>
    <t>HAAS</t>
  </si>
  <si>
    <t>KOWNACKI</t>
  </si>
  <si>
    <t>OUNAS</t>
  </si>
  <si>
    <t>SÁNCHEZ</t>
  </si>
  <si>
    <t>KEAN</t>
  </si>
  <si>
    <t>MAXI LOPEZ</t>
  </si>
  <si>
    <t>TOROSIDIS</t>
  </si>
  <si>
    <t>M.LAZZARI</t>
  </si>
  <si>
    <t>VERDE</t>
  </si>
  <si>
    <t>ACOSTY</t>
  </si>
  <si>
    <t>GAMBERINI</t>
  </si>
  <si>
    <t>BASTIEN</t>
  </si>
  <si>
    <t>PALACIO</t>
  </si>
  <si>
    <t>FLOCCARI</t>
  </si>
  <si>
    <t>FALLETTI</t>
  </si>
  <si>
    <t>FARAONI</t>
  </si>
  <si>
    <t>CAICEDO</t>
  </si>
  <si>
    <t>PETKOVIC</t>
  </si>
  <si>
    <t>LOCATELLI</t>
  </si>
  <si>
    <t>PANDEV</t>
  </si>
  <si>
    <t>HELANDER</t>
  </si>
  <si>
    <t>SIMY</t>
  </si>
  <si>
    <t>NAGY</t>
  </si>
  <si>
    <t>AVENATTI</t>
  </si>
  <si>
    <t>MIANGUE</t>
  </si>
  <si>
    <t>HALLFREDSSON</t>
  </si>
  <si>
    <t>MATOS</t>
  </si>
  <si>
    <t>SADIQ</t>
  </si>
  <si>
    <t>PESSINA</t>
  </si>
  <si>
    <t>FELIPE</t>
  </si>
  <si>
    <t>LOMBARDI</t>
  </si>
  <si>
    <t>PIERINI</t>
  </si>
  <si>
    <t>PALOMBI</t>
  </si>
  <si>
    <t>CRISTÓFORO</t>
  </si>
  <si>
    <t>GOBBI</t>
  </si>
  <si>
    <t>PINAMONTI</t>
  </si>
  <si>
    <t>RADOVANOVIC</t>
  </si>
  <si>
    <t>PALOSCHI</t>
  </si>
  <si>
    <t>EMERSON PALMIERI</t>
  </si>
  <si>
    <t>DJORDJEVIC</t>
  </si>
  <si>
    <t>PADOIN</t>
  </si>
  <si>
    <t>OKWONKWO</t>
  </si>
  <si>
    <t>EDERA</t>
  </si>
  <si>
    <t>DONSAH</t>
  </si>
  <si>
    <t>LE SOUNG WEE</t>
  </si>
  <si>
    <t>SCAMACCA</t>
  </si>
  <si>
    <t>BARAK</t>
  </si>
  <si>
    <t>CANNAVARO</t>
  </si>
  <si>
    <t>PALLADINO</t>
  </si>
  <si>
    <t>GARRITANO</t>
  </si>
  <si>
    <t>PUCCIARELLI</t>
  </si>
  <si>
    <t>RADU</t>
  </si>
  <si>
    <t>LO FASO</t>
  </si>
  <si>
    <t>GIACCHERINI</t>
  </si>
  <si>
    <t>GIANNETTI</t>
  </si>
  <si>
    <t>STEPINSKI</t>
  </si>
  <si>
    <t>BALIC</t>
  </si>
  <si>
    <t>MEGGIORINI</t>
  </si>
  <si>
    <t>GENTILETTI</t>
  </si>
  <si>
    <t>BONAZZOLI</t>
  </si>
  <si>
    <t>GONALONS</t>
  </si>
  <si>
    <t>LERIS</t>
  </si>
  <si>
    <t>ROSI</t>
  </si>
  <si>
    <t>FERNÁNDEZ</t>
  </si>
  <si>
    <t>AJETI</t>
  </si>
  <si>
    <t>BEHRAMI</t>
  </si>
  <si>
    <t>ITURBE</t>
  </si>
  <si>
    <t>BONIFAZI</t>
  </si>
  <si>
    <t>ZEKHNINI</t>
  </si>
  <si>
    <t>FARES</t>
  </si>
  <si>
    <t>VICARI</t>
  </si>
  <si>
    <t>IZCO</t>
  </si>
  <si>
    <t>HAGI</t>
  </si>
  <si>
    <t>MANCINI</t>
  </si>
  <si>
    <t>MANDRAGORA</t>
  </si>
  <si>
    <t>BASTONI</t>
  </si>
  <si>
    <t>PULGAR</t>
  </si>
  <si>
    <t>SPOLLI</t>
  </si>
  <si>
    <t>ALVAREZ</t>
  </si>
  <si>
    <t>STRYGER LARSEN</t>
  </si>
  <si>
    <t>ARISTOTELES</t>
  </si>
  <si>
    <t>LEMINA</t>
  </si>
  <si>
    <t>BASTOS</t>
  </si>
  <si>
    <t>STURARO</t>
  </si>
  <si>
    <t>BOCHNIEWICZ</t>
  </si>
  <si>
    <t>INGELSSON</t>
  </si>
  <si>
    <t>SOUPRAYEN</t>
  </si>
  <si>
    <t>SCHIMDT</t>
  </si>
  <si>
    <t>CAPUANO</t>
  </si>
  <si>
    <t>VALDIFIORI</t>
  </si>
  <si>
    <t>JUAN JESUS</t>
  </si>
  <si>
    <t>SafeCreative</t>
  </si>
  <si>
    <r>
      <t>Identifier:</t>
    </r>
    <r>
      <rPr>
        <sz val="10"/>
        <rFont val="Arial"/>
      </rPr>
      <t xml:space="preserve"> 1608098599896</t>
    </r>
  </si>
  <si>
    <t>NAGATOMO</t>
  </si>
  <si>
    <t>MALLE</t>
  </si>
  <si>
    <r>
      <t>Entry date</t>
    </r>
    <r>
      <rPr>
        <sz val="10"/>
        <rFont val="Arial"/>
      </rPr>
      <t>: Aug 9, 2016 7:01 AM UTC</t>
    </r>
  </si>
  <si>
    <r>
      <t>License:</t>
    </r>
    <r>
      <rPr>
        <sz val="10"/>
        <rFont val="Arial"/>
      </rPr>
      <t xml:space="preserve"> All rights reserved</t>
    </r>
  </si>
  <si>
    <r>
      <t xml:space="preserve">Author: </t>
    </r>
    <r>
      <rPr>
        <sz val="10"/>
        <rFont val="Arial"/>
      </rPr>
      <t xml:space="preserve"> Polizzi Francesco </t>
    </r>
  </si>
  <si>
    <r>
      <t xml:space="preserve">email: </t>
    </r>
    <r>
      <rPr>
        <sz val="10"/>
        <rFont val="Arial"/>
      </rPr>
      <t>francesco_polizzi@yahoo.it</t>
    </r>
  </si>
  <si>
    <t>Work information</t>
  </si>
  <si>
    <r>
      <t>Work type:</t>
    </r>
    <r>
      <rPr>
        <sz val="10"/>
        <rFont val="Arial"/>
      </rPr>
      <t xml:space="preserve"> Literary, Technical</t>
    </r>
  </si>
  <si>
    <r>
      <t>Title:</t>
    </r>
    <r>
      <rPr>
        <sz val="10"/>
        <rFont val="Arial"/>
      </rPr>
      <t xml:space="preserve"> Algoritmo Fantacalcio 2016 v1.1</t>
    </r>
  </si>
  <si>
    <r>
      <t>Excerpt:</t>
    </r>
    <r>
      <rPr>
        <sz val="10"/>
        <rFont val="Arial"/>
      </rPr>
      <t xml:space="preserve"> Algoritmo per la stima previsionale dei prezzi dei calciatori della serie A da utilizzare nelle aste di fantacalcio</t>
    </r>
  </si>
  <si>
    <r>
      <t>Tags:</t>
    </r>
    <r>
      <rPr>
        <sz val="10"/>
        <rFont val="Arial"/>
      </rPr>
      <t xml:space="preserve"> stima, prezzi, fantacalcio, asta</t>
    </r>
  </si>
  <si>
    <t>DELL'ORCO</t>
  </si>
  <si>
    <t>KRAGL</t>
  </si>
  <si>
    <t>CROCIATA</t>
  </si>
  <si>
    <t>GRAVILLON</t>
  </si>
  <si>
    <t>MELEGONI</t>
  </si>
  <si>
    <t>GOLDANIGA</t>
  </si>
  <si>
    <t>EWANDRO</t>
  </si>
  <si>
    <t>DJIMSITI</t>
  </si>
  <si>
    <t>SQUADRE</t>
  </si>
  <si>
    <t>Voti Media</t>
  </si>
  <si>
    <t>Esperti</t>
  </si>
  <si>
    <t>Ata</t>
  </si>
  <si>
    <t>MAZZITELLI</t>
  </si>
  <si>
    <t>Ben</t>
  </si>
  <si>
    <t>Bol</t>
  </si>
  <si>
    <t>MAGGIO</t>
  </si>
  <si>
    <t>Cag</t>
  </si>
  <si>
    <t>Chi</t>
  </si>
  <si>
    <t>Cro</t>
  </si>
  <si>
    <t>Fio</t>
  </si>
  <si>
    <t>Gen</t>
  </si>
  <si>
    <t>Int</t>
  </si>
  <si>
    <t>Juv</t>
  </si>
  <si>
    <t>Laz</t>
  </si>
  <si>
    <t>Mil</t>
  </si>
  <si>
    <t>Nap</t>
  </si>
  <si>
    <t>Rom</t>
  </si>
  <si>
    <t>Sam</t>
  </si>
  <si>
    <t>CAPEZZI</t>
  </si>
  <si>
    <t>Sas</t>
  </si>
  <si>
    <t>Spa</t>
  </si>
  <si>
    <t>TONELLI</t>
  </si>
  <si>
    <t>Tor</t>
  </si>
  <si>
    <t>Udi</t>
  </si>
  <si>
    <t>Ver</t>
  </si>
  <si>
    <t>COFIE</t>
  </si>
  <si>
    <t>PELUSO</t>
  </si>
  <si>
    <t>OBI</t>
  </si>
  <si>
    <t>MURRU</t>
  </si>
  <si>
    <t>MONTOLIVO</t>
  </si>
  <si>
    <t>LUKAKU</t>
  </si>
  <si>
    <t>VERRE</t>
  </si>
  <si>
    <t>ADJAPONG</t>
  </si>
  <si>
    <t>VALOTI</t>
  </si>
  <si>
    <t>REGINI</t>
  </si>
  <si>
    <t>DESSENA</t>
  </si>
  <si>
    <t>KRAFTH</t>
  </si>
  <si>
    <t>PONTISSO</t>
  </si>
  <si>
    <t>MBAYE</t>
  </si>
  <si>
    <t>CRISETIG</t>
  </si>
  <si>
    <t>PATRIC</t>
  </si>
  <si>
    <t>HETEMAJ</t>
  </si>
  <si>
    <t>PALETTA</t>
  </si>
  <si>
    <t>ZACCAGNI</t>
  </si>
  <si>
    <t>SAMPIRISI</t>
  </si>
  <si>
    <t>FOSSATI</t>
  </si>
  <si>
    <t>CEPPITELLI</t>
  </si>
  <si>
    <t>BRUNO ZUCULINI</t>
  </si>
  <si>
    <t>SIMIC</t>
  </si>
  <si>
    <t>GAUDINO</t>
  </si>
  <si>
    <t>SALA</t>
  </si>
  <si>
    <t>FARAGÒ</t>
  </si>
  <si>
    <t>RANOCCHIA</t>
  </si>
  <si>
    <t>BUCHEL</t>
  </si>
  <si>
    <t>ADNAN</t>
  </si>
  <si>
    <t>COSSU</t>
  </si>
  <si>
    <t>ROMAGNA</t>
  </si>
  <si>
    <t>BERESZYNSKI</t>
  </si>
  <si>
    <t>SOSA</t>
  </si>
  <si>
    <t>ROGERIO</t>
  </si>
  <si>
    <t>JOSE' MAURI</t>
  </si>
  <si>
    <t>DAINELLI</t>
  </si>
  <si>
    <t>ZANELLATO</t>
  </si>
  <si>
    <t>ANDERSEN</t>
  </si>
  <si>
    <t>DEIOLA</t>
  </si>
  <si>
    <t>FELICIOLI</t>
  </si>
  <si>
    <t>BIONDINI</t>
  </si>
  <si>
    <t>ASAMOAH</t>
  </si>
  <si>
    <t>MELARA</t>
  </si>
  <si>
    <t>GYAMFI</t>
  </si>
  <si>
    <t>GUSTAFSON</t>
  </si>
  <si>
    <t>SALAMON</t>
  </si>
  <si>
    <t>SULJIC</t>
  </si>
  <si>
    <t>DEPAOLI</t>
  </si>
  <si>
    <t>DIAKHATÉ</t>
  </si>
  <si>
    <t>CARACCIOLO</t>
  </si>
  <si>
    <t>VALENCIA</t>
  </si>
  <si>
    <t>MATTIELLO</t>
  </si>
  <si>
    <t>GERSON</t>
  </si>
  <si>
    <t>LUIZ FELIPE</t>
  </si>
  <si>
    <t>VIGNATO</t>
  </si>
  <si>
    <t>DRAME'</t>
  </si>
  <si>
    <t>FRANCO ZUCULINI</t>
  </si>
  <si>
    <t>SANTON</t>
  </si>
  <si>
    <t>DEL PINTO</t>
  </si>
  <si>
    <t>NICA</t>
  </si>
  <si>
    <t>FRATTESI</t>
  </si>
  <si>
    <t>MIKULIC</t>
  </si>
  <si>
    <t>CRECCO</t>
  </si>
  <si>
    <t>GAZZOLA</t>
  </si>
  <si>
    <t>CHERUBIN</t>
  </si>
  <si>
    <t>PEDRO NETO</t>
  </si>
  <si>
    <t>CESAR</t>
  </si>
  <si>
    <t>CASSATA</t>
  </si>
  <si>
    <t>CREMONESI</t>
  </si>
  <si>
    <t>BRUNO JORDAO</t>
  </si>
  <si>
    <t>BIANCHETTI</t>
  </si>
  <si>
    <t>VAINQUEUR</t>
  </si>
  <si>
    <t>LETSCHERT</t>
  </si>
  <si>
    <t>Media FC</t>
  </si>
  <si>
    <t>Media FC Passato</t>
  </si>
  <si>
    <t>Media FC Utenti</t>
  </si>
  <si>
    <t>L.RIZZO</t>
  </si>
  <si>
    <t>BANI</t>
  </si>
  <si>
    <t>GRASSI</t>
  </si>
  <si>
    <t>HRISTOV</t>
  </si>
  <si>
    <t>LANER</t>
  </si>
  <si>
    <t>DE SANCTIS</t>
  </si>
  <si>
    <t>SCHIAVON</t>
  </si>
  <si>
    <t>VAISANEN</t>
  </si>
  <si>
    <t>VITALE</t>
  </si>
  <si>
    <t>CASTAN</t>
  </si>
  <si>
    <t>BELLEMO</t>
  </si>
  <si>
    <t>JAROSZYNSKI</t>
  </si>
  <si>
    <t>TOMOVIC</t>
  </si>
  <si>
    <t>DODO'</t>
  </si>
  <si>
    <t>PA KONATE</t>
  </si>
  <si>
    <t>FREY</t>
  </si>
  <si>
    <t>DELLA GIOVANNA</t>
  </si>
  <si>
    <t>POLVANI</t>
  </si>
  <si>
    <t>GASPARETTO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</si>
</sst>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"/>
    <numFmt numFmtId="165" formatCode="_-* #,##0_-;\-* #,##0_-;_-* &quot;-&quot;??_-;_-@"/>
  </numFmts>
  <fonts count="15" x14ac:knownFonts="1">
    <font>
      <sz val="10"/>
      <color rgb="FF000000"/>
      <name val="Arial"/>
    </font>
    <font>
      <b/>
      <sz val="10"/>
      <name val="Arial"/>
    </font>
    <font>
      <sz val="14"/>
      <name val="Arial"/>
    </font>
    <font>
      <b/>
      <sz val="10"/>
      <color rgb="FF000000"/>
      <name val="Bebas neue bold"/>
    </font>
    <font>
      <sz val="10"/>
      <name val="Arial"/>
    </font>
    <font>
      <sz val="10"/>
      <name val="Arial"/>
    </font>
    <font>
      <b/>
      <sz val="10"/>
      <color rgb="FF333333"/>
      <name val="Bebas neue bold"/>
    </font>
    <font>
      <b/>
      <sz val="9"/>
      <name val="Arial"/>
    </font>
    <font>
      <sz val="8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1"/>
      <color rgb="FF000000"/>
      <name val="Inconsolata"/>
    </font>
    <font>
      <u/>
      <sz val="14"/>
      <color rgb="FFFFFFFF"/>
      <name val="Times New Roman"/>
    </font>
    <font>
      <i/>
      <u/>
      <sz val="10"/>
      <color rgb="FF0000FF"/>
      <name val="Arial"/>
    </font>
    <font>
      <u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0000"/>
        <bgColor rgb="FFFF0000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A3935"/>
      </left>
      <right style="medium">
        <color rgb="FF3A3935"/>
      </right>
      <top style="medium">
        <color rgb="FF3A3935"/>
      </top>
      <bottom style="medium">
        <color rgb="FF3A39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5" fillId="0" borderId="0" xfId="0" applyFont="1" applyAlignment="1">
      <alignment horizontal="left"/>
    </xf>
    <xf numFmtId="0" fontId="6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6" xfId="0" applyFont="1" applyFill="1" applyBorder="1"/>
    <xf numFmtId="0" fontId="5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6" xfId="0" applyFont="1" applyBorder="1"/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2" fontId="3" fillId="3" borderId="4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/>
    <xf numFmtId="0" fontId="5" fillId="4" borderId="6" xfId="0" applyFont="1" applyFill="1" applyBorder="1" applyAlignment="1">
      <alignment horizontal="center"/>
    </xf>
    <xf numFmtId="0" fontId="1" fillId="8" borderId="6" xfId="0" applyFont="1" applyFill="1" applyBorder="1"/>
    <xf numFmtId="0" fontId="1" fillId="8" borderId="6" xfId="0" applyFont="1" applyFill="1" applyBorder="1" applyAlignment="1">
      <alignment horizontal="center"/>
    </xf>
    <xf numFmtId="0" fontId="5" fillId="0" borderId="6" xfId="0" applyFont="1" applyBorder="1" applyAlignment="1"/>
    <xf numFmtId="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right"/>
    </xf>
    <xf numFmtId="0" fontId="1" fillId="0" borderId="0" xfId="0" applyFont="1" applyAlignment="1"/>
    <xf numFmtId="0" fontId="4" fillId="0" borderId="0" xfId="0" applyFont="1" applyAlignment="1"/>
    <xf numFmtId="165" fontId="10" fillId="9" borderId="0" xfId="0" applyNumberFormat="1" applyFont="1" applyFill="1" applyAlignment="1">
      <alignment horizontal="left"/>
    </xf>
    <xf numFmtId="0" fontId="11" fillId="9" borderId="0" xfId="0" applyFont="1" applyFill="1" applyAlignment="1"/>
    <xf numFmtId="1" fontId="5" fillId="9" borderId="6" xfId="0" applyNumberFormat="1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5" fillId="0" borderId="0" xfId="0" applyFont="1" applyAlignment="1"/>
    <xf numFmtId="0" fontId="5" fillId="0" borderId="6" xfId="0" applyFont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" fillId="5" borderId="8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6" xfId="0" applyFont="1" applyBorder="1" applyAlignment="1"/>
    <xf numFmtId="2" fontId="1" fillId="5" borderId="6" xfId="0" applyNumberFormat="1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11" borderId="0" xfId="0" applyFont="1" applyFill="1" applyBorder="1" applyAlignment="1"/>
    <xf numFmtId="2" fontId="5" fillId="9" borderId="6" xfId="0" applyNumberFormat="1" applyFont="1" applyFill="1" applyBorder="1" applyAlignment="1">
      <alignment horizontal="center"/>
    </xf>
    <xf numFmtId="2" fontId="5" fillId="9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4" fillId="0" borderId="3" xfId="0" applyFont="1" applyBorder="1"/>
    <xf numFmtId="0" fontId="4" fillId="0" borderId="5" xfId="0" applyFont="1" applyBorder="1"/>
    <xf numFmtId="0" fontId="1" fillId="0" borderId="0" xfId="0" applyFont="1" applyAlignment="1">
      <alignment horizontal="left"/>
    </xf>
    <xf numFmtId="164" fontId="1" fillId="6" borderId="7" xfId="0" applyNumberFormat="1" applyFont="1" applyFill="1" applyBorder="1" applyAlignment="1">
      <alignment horizontal="center"/>
    </xf>
    <xf numFmtId="0" fontId="4" fillId="0" borderId="8" xfId="0" applyFont="1" applyBorder="1"/>
    <xf numFmtId="0" fontId="7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wrapText="1"/>
    </xf>
  </cellXfs>
  <cellStyles count="1">
    <cellStyle name="Normale" xfId="0" builtinId="0"/>
  </cellStyles>
  <dxfs count="13"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4</xdr:row>
      <xdr:rowOff>0</xdr:rowOff>
    </xdr:from>
    <xdr:to>
      <xdr:col>10</xdr:col>
      <xdr:colOff>1066800</xdr:colOff>
      <xdr:row>10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0275" cy="9715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4591050</xdr:colOff>
      <xdr:row>8</xdr:row>
      <xdr:rowOff>9525</xdr:rowOff>
    </xdr:from>
    <xdr:to>
      <xdr:col>0</xdr:col>
      <xdr:colOff>7905750</xdr:colOff>
      <xdr:row>17</xdr:row>
      <xdr:rowOff>47625</xdr:rowOff>
    </xdr:to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1470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85725</xdr:colOff>
      <xdr:row>1</xdr:row>
      <xdr:rowOff>95250</xdr:rowOff>
    </xdr:from>
    <xdr:to>
      <xdr:col>0</xdr:col>
      <xdr:colOff>1133475</xdr:colOff>
      <xdr:row>1</xdr:row>
      <xdr:rowOff>419100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4775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7677150</xdr:colOff>
      <xdr:row>1</xdr:row>
      <xdr:rowOff>76200</xdr:rowOff>
    </xdr:from>
    <xdr:to>
      <xdr:col>0</xdr:col>
      <xdr:colOff>8763000</xdr:colOff>
      <xdr:row>1</xdr:row>
      <xdr:rowOff>428625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85850" cy="3524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 xr3:uid="{AEA406A1-0E4B-5B11-9CD5-51D6E497D94C}"/>
  </sheetViews>
  <sheetFormatPr defaultColWidth="14.42578125" defaultRowHeight="15" customHeight="1" x14ac:dyDescent="0.15"/>
  <cols>
    <col min="1" max="10" width="7.953125" customWidth="1"/>
    <col min="11" max="11" width="44.3671875" customWidth="1"/>
    <col min="12" max="26" width="7.953125" customWidth="1"/>
  </cols>
  <sheetData>
    <row r="1" spans="1:11" ht="18" customHeight="1" x14ac:dyDescent="0.2">
      <c r="A1" s="66" t="s">
        <v>2</v>
      </c>
      <c r="B1" s="67"/>
      <c r="C1" s="68"/>
    </row>
    <row r="2" spans="1:11" ht="12.75" customHeight="1" x14ac:dyDescent="0.15"/>
    <row r="3" spans="1:11" ht="12.75" customHeight="1" x14ac:dyDescent="0.15">
      <c r="A3" s="64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2.75" customHeight="1" x14ac:dyDescent="0.15">
      <c r="A4" s="64" t="s">
        <v>18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2.75" customHeight="1" x14ac:dyDescent="0.15">
      <c r="A5" s="64" t="s">
        <v>20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2.75" customHeight="1" x14ac:dyDescent="0.15"/>
    <row r="7" spans="1:11" ht="12.75" customHeight="1" x14ac:dyDescent="0.15">
      <c r="A7" s="64"/>
      <c r="B7" s="65"/>
      <c r="C7" s="65"/>
      <c r="D7" s="65"/>
      <c r="E7" s="65"/>
      <c r="F7" s="65"/>
      <c r="G7" s="65"/>
    </row>
    <row r="8" spans="1:11" ht="12.75" customHeight="1" x14ac:dyDescent="0.15">
      <c r="A8" s="9"/>
      <c r="B8" s="9"/>
      <c r="C8" s="9"/>
      <c r="D8" s="9"/>
      <c r="E8" s="9"/>
      <c r="F8" s="9"/>
      <c r="G8" s="9"/>
    </row>
    <row r="9" spans="1:11" ht="12.75" customHeight="1" x14ac:dyDescent="0.15">
      <c r="A9" s="14" t="s">
        <v>21</v>
      </c>
    </row>
    <row r="10" spans="1:11" ht="12.75" customHeight="1" x14ac:dyDescent="0.15">
      <c r="A10" s="69" t="s">
        <v>22</v>
      </c>
      <c r="B10" s="65"/>
      <c r="C10" s="65"/>
      <c r="D10" s="65"/>
      <c r="E10" s="65"/>
      <c r="F10" s="65"/>
      <c r="G10" s="65"/>
    </row>
    <row r="11" spans="1:11" ht="12.75" customHeight="1" x14ac:dyDescent="0.15">
      <c r="A11" s="12" t="s">
        <v>23</v>
      </c>
      <c r="B11" s="15"/>
      <c r="C11" s="15"/>
      <c r="D11" s="15"/>
      <c r="E11" s="15"/>
      <c r="F11" s="15"/>
    </row>
    <row r="12" spans="1:11" ht="12.75" customHeight="1" x14ac:dyDescent="0.15">
      <c r="A12" s="64" t="s">
        <v>25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12.75" customHeight="1" x14ac:dyDescent="0.15">
      <c r="A13" s="64" t="s">
        <v>26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2.75" customHeight="1" x14ac:dyDescent="0.15">
      <c r="A14" s="69" t="s">
        <v>27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12.75" customHeight="1" x14ac:dyDescent="0.15"/>
    <row r="16" spans="1:11" ht="12.75" customHeight="1" x14ac:dyDescent="0.15"/>
    <row r="17" spans="1:11" ht="12.75" customHeight="1" x14ac:dyDescent="0.15"/>
    <row r="18" spans="1:11" ht="12.75" customHeight="1" x14ac:dyDescent="0.15">
      <c r="A18" s="70" t="s">
        <v>28</v>
      </c>
      <c r="B18" s="71"/>
    </row>
    <row r="19" spans="1:11" ht="12.75" customHeight="1" x14ac:dyDescent="0.15"/>
    <row r="20" spans="1:11" ht="12.75" customHeight="1" x14ac:dyDescent="0.15">
      <c r="A20" s="64" t="s">
        <v>30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12.75" customHeight="1" x14ac:dyDescent="0.15">
      <c r="A21" s="69" t="s">
        <v>32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ht="12.75" customHeight="1" x14ac:dyDescent="0.15">
      <c r="A22" s="69" t="s">
        <v>33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12.7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2.7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2.75" customHeight="1" x14ac:dyDescent="0.15"/>
    <row r="26" spans="1:11" ht="12.75" customHeight="1" x14ac:dyDescent="0.15">
      <c r="A26" s="21" t="s">
        <v>34</v>
      </c>
    </row>
    <row r="27" spans="1:11" ht="12.75" customHeight="1" x14ac:dyDescent="0.15">
      <c r="A27" s="21" t="s">
        <v>40</v>
      </c>
    </row>
    <row r="28" spans="1:11" ht="12.75" customHeight="1" x14ac:dyDescent="0.15"/>
    <row r="29" spans="1:11" ht="12.75" customHeight="1" x14ac:dyDescent="0.15"/>
    <row r="30" spans="1:11" ht="12.75" customHeight="1" x14ac:dyDescent="0.15"/>
    <row r="31" spans="1:11" ht="12.75" customHeight="1" x14ac:dyDescent="0.15"/>
    <row r="32" spans="1:1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3">
    <mergeCell ref="A13:K13"/>
    <mergeCell ref="A21:K21"/>
    <mergeCell ref="A22:K22"/>
    <mergeCell ref="A5:K5"/>
    <mergeCell ref="A20:K20"/>
    <mergeCell ref="A18:B18"/>
    <mergeCell ref="A14:K14"/>
    <mergeCell ref="A7:G7"/>
    <mergeCell ref="A4:K4"/>
    <mergeCell ref="A3:K3"/>
    <mergeCell ref="A1:C1"/>
    <mergeCell ref="A12:K12"/>
    <mergeCell ref="A10:G10"/>
  </mergeCells>
  <pageMargins left="0" right="0" top="0" bottom="0" header="0" footer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000"/>
  <sheetViews>
    <sheetView workbookViewId="0" xr3:uid="{7BE570AB-09E9-518F-B8F7-3F91B7162CA9}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15"/>
  <cols>
    <col min="1" max="1" width="9.9765625" customWidth="1"/>
    <col min="2" max="2" width="16.71875" customWidth="1"/>
    <col min="3" max="25" width="2.55859375" customWidth="1"/>
    <col min="26" max="27" width="6.875" customWidth="1"/>
  </cols>
  <sheetData>
    <row r="1" spans="1:27" ht="12.75" customHeight="1" x14ac:dyDescent="0.15">
      <c r="A1" s="43" t="s">
        <v>546</v>
      </c>
      <c r="B1" s="43" t="s">
        <v>547</v>
      </c>
      <c r="C1" s="2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44" t="s">
        <v>548</v>
      </c>
    </row>
    <row r="2" spans="1:27" ht="12.75" customHeight="1" x14ac:dyDescent="0.15">
      <c r="A2" s="45" t="s">
        <v>549</v>
      </c>
      <c r="B2" s="46">
        <v>2.42</v>
      </c>
      <c r="C2" s="44">
        <v>2</v>
      </c>
      <c r="D2" s="44">
        <v>1</v>
      </c>
      <c r="E2" s="44">
        <v>2</v>
      </c>
      <c r="F2" s="44">
        <v>4</v>
      </c>
      <c r="G2" s="44">
        <v>3</v>
      </c>
      <c r="H2" s="44">
        <v>2</v>
      </c>
      <c r="I2" s="44">
        <v>2</v>
      </c>
      <c r="J2" s="44">
        <v>1</v>
      </c>
      <c r="K2" s="44">
        <v>2</v>
      </c>
      <c r="L2" s="44">
        <v>2</v>
      </c>
      <c r="M2" s="44">
        <v>2</v>
      </c>
      <c r="N2" s="44">
        <v>3</v>
      </c>
      <c r="O2" s="44">
        <v>2</v>
      </c>
      <c r="P2" s="44">
        <v>2</v>
      </c>
      <c r="Q2" s="44">
        <v>2</v>
      </c>
      <c r="R2" s="44">
        <v>4</v>
      </c>
      <c r="S2" s="44">
        <v>5</v>
      </c>
      <c r="T2" s="17"/>
      <c r="U2" s="17"/>
      <c r="V2" s="17"/>
      <c r="W2" s="17"/>
      <c r="X2" s="17"/>
      <c r="Y2" s="17"/>
      <c r="Z2" s="62"/>
      <c r="AA2" s="63">
        <v>2.6</v>
      </c>
    </row>
    <row r="3" spans="1:27" ht="12.75" customHeight="1" x14ac:dyDescent="0.15">
      <c r="A3" s="45" t="s">
        <v>551</v>
      </c>
      <c r="B3" s="46">
        <v>-0.94</v>
      </c>
      <c r="C3" s="44">
        <v>-1</v>
      </c>
      <c r="D3" s="44">
        <v>-1</v>
      </c>
      <c r="E3" s="44">
        <v>3</v>
      </c>
      <c r="F3" s="44">
        <v>-5</v>
      </c>
      <c r="G3" s="44">
        <v>-5</v>
      </c>
      <c r="H3" s="44">
        <v>2</v>
      </c>
      <c r="I3" s="44">
        <v>3</v>
      </c>
      <c r="J3" s="44">
        <v>-2</v>
      </c>
      <c r="K3" s="44">
        <v>-2</v>
      </c>
      <c r="L3" s="44">
        <v>-3</v>
      </c>
      <c r="M3" s="44">
        <v>0</v>
      </c>
      <c r="N3" s="44">
        <v>-1</v>
      </c>
      <c r="O3" s="44">
        <v>0</v>
      </c>
      <c r="P3" s="44">
        <v>1</v>
      </c>
      <c r="Q3" s="44">
        <v>1</v>
      </c>
      <c r="R3" s="44">
        <v>-2</v>
      </c>
      <c r="S3" s="44">
        <v>-4</v>
      </c>
      <c r="T3" s="17"/>
      <c r="U3" s="17"/>
      <c r="V3" s="17"/>
      <c r="W3" s="17"/>
      <c r="X3" s="17"/>
      <c r="Y3" s="17"/>
      <c r="Z3" s="62"/>
      <c r="AA3" s="63">
        <v>-1</v>
      </c>
    </row>
    <row r="4" spans="1:27" ht="12.75" customHeight="1" x14ac:dyDescent="0.15">
      <c r="A4" s="45" t="s">
        <v>552</v>
      </c>
      <c r="B4" s="46">
        <v>-0.06</v>
      </c>
      <c r="C4" s="44">
        <v>0</v>
      </c>
      <c r="D4" s="44">
        <v>-1</v>
      </c>
      <c r="E4" s="44">
        <v>0</v>
      </c>
      <c r="F4" s="44">
        <v>1</v>
      </c>
      <c r="G4" s="44">
        <v>1</v>
      </c>
      <c r="H4" s="44">
        <v>1</v>
      </c>
      <c r="I4" s="44">
        <v>0</v>
      </c>
      <c r="J4" s="44">
        <v>0</v>
      </c>
      <c r="K4" s="44">
        <v>0</v>
      </c>
      <c r="L4" s="44">
        <v>1</v>
      </c>
      <c r="M4" s="44">
        <v>1</v>
      </c>
      <c r="N4" s="44">
        <v>0</v>
      </c>
      <c r="O4" s="44">
        <v>1</v>
      </c>
      <c r="P4" s="44">
        <v>-1</v>
      </c>
      <c r="Q4" s="44">
        <v>-1</v>
      </c>
      <c r="R4" s="44">
        <v>-1</v>
      </c>
      <c r="S4" s="44">
        <v>-3</v>
      </c>
      <c r="T4" s="17"/>
      <c r="U4" s="17"/>
      <c r="V4" s="17"/>
      <c r="W4" s="17"/>
      <c r="X4" s="17"/>
      <c r="Y4" s="17"/>
      <c r="Z4" s="62"/>
      <c r="AA4" s="63">
        <v>0</v>
      </c>
    </row>
    <row r="5" spans="1:27" ht="12.75" customHeight="1" x14ac:dyDescent="0.15">
      <c r="A5" s="45" t="s">
        <v>554</v>
      </c>
      <c r="B5" s="46">
        <v>1.67</v>
      </c>
      <c r="C5" s="44">
        <v>1</v>
      </c>
      <c r="D5" s="44">
        <v>3</v>
      </c>
      <c r="E5" s="44">
        <v>3</v>
      </c>
      <c r="F5" s="44">
        <v>2</v>
      </c>
      <c r="G5" s="44">
        <v>2</v>
      </c>
      <c r="H5" s="44">
        <v>3</v>
      </c>
      <c r="I5" s="44">
        <v>3</v>
      </c>
      <c r="J5" s="44">
        <v>3</v>
      </c>
      <c r="K5" s="44">
        <v>1</v>
      </c>
      <c r="L5" s="44">
        <v>1</v>
      </c>
      <c r="M5" s="44">
        <v>3</v>
      </c>
      <c r="N5" s="44">
        <v>1</v>
      </c>
      <c r="O5" s="44">
        <v>2</v>
      </c>
      <c r="P5" s="44">
        <v>1</v>
      </c>
      <c r="Q5" s="44">
        <v>1</v>
      </c>
      <c r="R5" s="44">
        <v>-1</v>
      </c>
      <c r="S5" s="44">
        <v>-1</v>
      </c>
      <c r="T5" s="17"/>
      <c r="U5" s="17"/>
      <c r="V5" s="17"/>
      <c r="W5" s="17"/>
      <c r="X5" s="17"/>
      <c r="Y5" s="17"/>
      <c r="Z5" s="62"/>
      <c r="AA5" s="63">
        <v>2</v>
      </c>
    </row>
    <row r="6" spans="1:27" ht="12.75" customHeight="1" x14ac:dyDescent="0.15">
      <c r="A6" s="45" t="s">
        <v>555</v>
      </c>
      <c r="B6" s="46">
        <v>-1.38</v>
      </c>
      <c r="C6" s="44">
        <v>-4</v>
      </c>
      <c r="D6" s="44">
        <v>-2</v>
      </c>
      <c r="E6" s="44">
        <v>-2</v>
      </c>
      <c r="F6" s="44">
        <v>-3</v>
      </c>
      <c r="G6" s="44">
        <v>-2</v>
      </c>
      <c r="H6" s="44">
        <v>-2</v>
      </c>
      <c r="I6" s="44">
        <v>-1</v>
      </c>
      <c r="J6" s="44">
        <v>-4</v>
      </c>
      <c r="K6" s="44">
        <v>-2</v>
      </c>
      <c r="L6" s="44">
        <v>0</v>
      </c>
      <c r="M6" s="44">
        <v>-2</v>
      </c>
      <c r="N6" s="44">
        <v>-4</v>
      </c>
      <c r="O6" s="44">
        <v>0</v>
      </c>
      <c r="P6" s="44">
        <v>3</v>
      </c>
      <c r="Q6" s="44">
        <v>3</v>
      </c>
      <c r="R6" s="44">
        <v>1</v>
      </c>
      <c r="S6" s="44">
        <v>-2</v>
      </c>
      <c r="T6" s="17"/>
      <c r="U6" s="17"/>
      <c r="V6" s="17"/>
      <c r="W6" s="17"/>
      <c r="X6" s="17"/>
      <c r="Y6" s="17"/>
      <c r="Z6" s="62"/>
      <c r="AA6" s="63">
        <v>-1.8</v>
      </c>
    </row>
    <row r="7" spans="1:27" ht="12.75" customHeight="1" x14ac:dyDescent="0.15">
      <c r="A7" s="45" t="s">
        <v>556</v>
      </c>
      <c r="B7" s="46">
        <v>-0.59</v>
      </c>
      <c r="C7" s="44">
        <v>1</v>
      </c>
      <c r="D7" s="44">
        <v>-2</v>
      </c>
      <c r="E7" s="44">
        <v>-1</v>
      </c>
      <c r="F7" s="44">
        <v>-4</v>
      </c>
      <c r="G7" s="44">
        <v>-1</v>
      </c>
      <c r="H7" s="44">
        <v>0</v>
      </c>
      <c r="I7" s="44">
        <v>0</v>
      </c>
      <c r="J7" s="44">
        <v>-3</v>
      </c>
      <c r="K7" s="44">
        <v>0</v>
      </c>
      <c r="L7" s="44">
        <v>-1</v>
      </c>
      <c r="M7" s="44">
        <v>0</v>
      </c>
      <c r="N7" s="44">
        <v>1</v>
      </c>
      <c r="O7" s="44">
        <v>-1</v>
      </c>
      <c r="P7" s="44">
        <v>0</v>
      </c>
      <c r="Q7" s="44">
        <v>0</v>
      </c>
      <c r="R7" s="44">
        <v>1</v>
      </c>
      <c r="S7" s="44">
        <v>0</v>
      </c>
      <c r="T7" s="17"/>
      <c r="U7" s="17"/>
      <c r="V7" s="17"/>
      <c r="W7" s="17"/>
      <c r="X7" s="17"/>
      <c r="Y7" s="17"/>
      <c r="Z7" s="62"/>
      <c r="AA7" s="63">
        <v>-0.6</v>
      </c>
    </row>
    <row r="8" spans="1:27" ht="12.75" customHeight="1" x14ac:dyDescent="0.15">
      <c r="A8" s="45" t="s">
        <v>557</v>
      </c>
      <c r="B8" s="46">
        <v>1.1000000000000001</v>
      </c>
      <c r="C8" s="44">
        <v>2</v>
      </c>
      <c r="D8" s="44">
        <v>1</v>
      </c>
      <c r="E8" s="44">
        <v>1</v>
      </c>
      <c r="F8" s="44">
        <v>2</v>
      </c>
      <c r="G8" s="44">
        <v>2</v>
      </c>
      <c r="H8" s="44">
        <v>1</v>
      </c>
      <c r="I8" s="44">
        <v>1</v>
      </c>
      <c r="J8" s="44">
        <v>1</v>
      </c>
      <c r="K8" s="44">
        <v>2</v>
      </c>
      <c r="L8" s="44">
        <v>0</v>
      </c>
      <c r="M8" s="44">
        <v>1</v>
      </c>
      <c r="N8" s="44">
        <v>2</v>
      </c>
      <c r="O8" s="44">
        <v>2</v>
      </c>
      <c r="P8" s="44">
        <v>1</v>
      </c>
      <c r="Q8" s="44">
        <v>1</v>
      </c>
      <c r="R8" s="44">
        <v>-1</v>
      </c>
      <c r="S8" s="44">
        <v>0</v>
      </c>
      <c r="T8" s="17"/>
      <c r="U8" s="17"/>
      <c r="V8" s="17"/>
      <c r="W8" s="17"/>
      <c r="X8" s="17"/>
      <c r="Y8" s="17"/>
      <c r="Z8" s="62"/>
      <c r="AA8" s="63">
        <v>0.8</v>
      </c>
    </row>
    <row r="9" spans="1:27" ht="12.75" customHeight="1" x14ac:dyDescent="0.15">
      <c r="A9" s="45" t="s">
        <v>558</v>
      </c>
      <c r="B9" s="46">
        <v>0.93</v>
      </c>
      <c r="C9" s="44">
        <v>2</v>
      </c>
      <c r="D9" s="44">
        <v>3</v>
      </c>
      <c r="E9" s="44">
        <v>-1</v>
      </c>
      <c r="F9" s="44">
        <v>1</v>
      </c>
      <c r="G9" s="44">
        <v>3</v>
      </c>
      <c r="H9" s="44">
        <v>-2</v>
      </c>
      <c r="I9" s="44">
        <v>1</v>
      </c>
      <c r="J9" s="44">
        <v>1</v>
      </c>
      <c r="K9" s="44">
        <v>2</v>
      </c>
      <c r="L9" s="44">
        <v>-1</v>
      </c>
      <c r="M9" s="44">
        <v>1</v>
      </c>
      <c r="N9" s="44">
        <v>2</v>
      </c>
      <c r="O9" s="44">
        <v>2</v>
      </c>
      <c r="P9" s="44">
        <v>2</v>
      </c>
      <c r="Q9" s="44">
        <v>2</v>
      </c>
      <c r="R9" s="44">
        <v>-1</v>
      </c>
      <c r="S9" s="44">
        <v>-1</v>
      </c>
      <c r="T9" s="17"/>
      <c r="U9" s="17"/>
      <c r="V9" s="17"/>
      <c r="W9" s="17"/>
      <c r="X9" s="17"/>
      <c r="Y9" s="17"/>
      <c r="Z9" s="62"/>
      <c r="AA9" s="63">
        <v>0.8</v>
      </c>
    </row>
    <row r="10" spans="1:27" ht="12.75" customHeight="1" x14ac:dyDescent="0.15">
      <c r="A10" s="45" t="s">
        <v>559</v>
      </c>
      <c r="B10" s="46">
        <v>3.04</v>
      </c>
      <c r="C10" s="44">
        <v>3</v>
      </c>
      <c r="D10" s="44">
        <v>2</v>
      </c>
      <c r="E10" s="44">
        <v>4</v>
      </c>
      <c r="F10" s="44">
        <v>3</v>
      </c>
      <c r="G10" s="44">
        <v>4</v>
      </c>
      <c r="H10" s="44">
        <v>4</v>
      </c>
      <c r="I10" s="44">
        <v>4</v>
      </c>
      <c r="J10" s="44">
        <v>1</v>
      </c>
      <c r="K10" s="44">
        <v>3</v>
      </c>
      <c r="L10" s="44">
        <v>3</v>
      </c>
      <c r="M10" s="44">
        <v>2</v>
      </c>
      <c r="N10" s="44">
        <v>4</v>
      </c>
      <c r="O10" s="44">
        <v>1</v>
      </c>
      <c r="P10" s="44">
        <v>4</v>
      </c>
      <c r="Q10" s="44">
        <v>4</v>
      </c>
      <c r="R10" s="44">
        <v>3</v>
      </c>
      <c r="S10" s="44">
        <v>3</v>
      </c>
      <c r="T10" s="17"/>
      <c r="U10" s="17"/>
      <c r="V10" s="17"/>
      <c r="W10" s="17"/>
      <c r="X10" s="17"/>
      <c r="Y10" s="17"/>
      <c r="Z10" s="62"/>
      <c r="AA10" s="63">
        <v>2.8</v>
      </c>
    </row>
    <row r="11" spans="1:27" ht="12.75" customHeight="1" x14ac:dyDescent="0.15">
      <c r="A11" s="45" t="s">
        <v>560</v>
      </c>
      <c r="B11" s="46">
        <v>1.86</v>
      </c>
      <c r="C11" s="44">
        <v>1</v>
      </c>
      <c r="D11" s="44">
        <v>-1</v>
      </c>
      <c r="E11" s="44">
        <v>2</v>
      </c>
      <c r="F11" s="44">
        <v>2</v>
      </c>
      <c r="G11" s="44">
        <v>2</v>
      </c>
      <c r="H11" s="44">
        <v>2</v>
      </c>
      <c r="I11" s="44">
        <v>0</v>
      </c>
      <c r="J11" s="44">
        <v>1</v>
      </c>
      <c r="K11" s="44">
        <v>1</v>
      </c>
      <c r="L11" s="44">
        <v>3</v>
      </c>
      <c r="M11" s="44">
        <v>3</v>
      </c>
      <c r="N11" s="44">
        <v>1</v>
      </c>
      <c r="O11" s="44">
        <v>2</v>
      </c>
      <c r="P11" s="44">
        <v>3</v>
      </c>
      <c r="Q11" s="44">
        <v>3</v>
      </c>
      <c r="R11" s="44">
        <v>5</v>
      </c>
      <c r="S11" s="44">
        <v>2</v>
      </c>
      <c r="T11" s="17"/>
      <c r="U11" s="17"/>
      <c r="V11" s="17"/>
      <c r="W11" s="17"/>
      <c r="X11" s="17"/>
      <c r="Y11" s="17"/>
      <c r="Z11" s="62"/>
      <c r="AA11" s="63">
        <v>1.4</v>
      </c>
    </row>
    <row r="12" spans="1:27" ht="12.75" customHeight="1" x14ac:dyDescent="0.15">
      <c r="A12" s="45" t="s">
        <v>561</v>
      </c>
      <c r="B12" s="46">
        <v>2.4700000000000002</v>
      </c>
      <c r="C12" s="44">
        <v>2</v>
      </c>
      <c r="D12" s="44">
        <v>2</v>
      </c>
      <c r="E12" s="44">
        <v>2</v>
      </c>
      <c r="F12" s="44">
        <v>2</v>
      </c>
      <c r="G12" s="44">
        <v>3</v>
      </c>
      <c r="H12" s="44">
        <v>2</v>
      </c>
      <c r="I12" s="44">
        <v>2</v>
      </c>
      <c r="J12" s="44">
        <v>2</v>
      </c>
      <c r="K12" s="44">
        <v>2</v>
      </c>
      <c r="L12" s="44">
        <v>2</v>
      </c>
      <c r="M12" s="44">
        <v>2</v>
      </c>
      <c r="N12" s="44">
        <v>3</v>
      </c>
      <c r="O12" s="44">
        <v>2</v>
      </c>
      <c r="P12" s="44">
        <v>4</v>
      </c>
      <c r="Q12" s="44">
        <v>4</v>
      </c>
      <c r="R12" s="44">
        <v>4</v>
      </c>
      <c r="S12" s="44">
        <v>2</v>
      </c>
      <c r="T12" s="17"/>
      <c r="U12" s="17"/>
      <c r="V12" s="17"/>
      <c r="W12" s="17"/>
      <c r="X12" s="17"/>
      <c r="Y12" s="17"/>
      <c r="Z12" s="62"/>
      <c r="AA12" s="63">
        <v>2.4</v>
      </c>
    </row>
    <row r="13" spans="1:27" ht="12.75" customHeight="1" x14ac:dyDescent="0.15">
      <c r="A13" s="45" t="s">
        <v>562</v>
      </c>
      <c r="B13" s="46">
        <v>2.41</v>
      </c>
      <c r="C13" s="44">
        <v>3</v>
      </c>
      <c r="D13" s="44">
        <v>2</v>
      </c>
      <c r="E13" s="44">
        <v>1</v>
      </c>
      <c r="F13" s="44">
        <v>3</v>
      </c>
      <c r="G13" s="44">
        <v>4</v>
      </c>
      <c r="H13" s="44">
        <v>2</v>
      </c>
      <c r="I13" s="44">
        <v>1</v>
      </c>
      <c r="J13" s="44">
        <v>3</v>
      </c>
      <c r="K13" s="44">
        <v>3</v>
      </c>
      <c r="L13" s="44">
        <v>2</v>
      </c>
      <c r="M13" s="44">
        <v>3</v>
      </c>
      <c r="N13" s="44">
        <v>3</v>
      </c>
      <c r="O13" s="44">
        <v>2</v>
      </c>
      <c r="P13" s="44">
        <v>2</v>
      </c>
      <c r="Q13" s="44">
        <v>2</v>
      </c>
      <c r="R13" s="44">
        <v>2</v>
      </c>
      <c r="S13" s="44">
        <v>3</v>
      </c>
      <c r="T13" s="17"/>
      <c r="U13" s="17"/>
      <c r="V13" s="17"/>
      <c r="W13" s="17"/>
      <c r="X13" s="17"/>
      <c r="Y13" s="17"/>
      <c r="Z13" s="62"/>
      <c r="AA13" s="63">
        <v>2.4</v>
      </c>
    </row>
    <row r="14" spans="1:27" ht="12.75" customHeight="1" x14ac:dyDescent="0.15">
      <c r="A14" s="45" t="s">
        <v>563</v>
      </c>
      <c r="B14" s="46">
        <v>4.33</v>
      </c>
      <c r="C14" s="44">
        <v>5</v>
      </c>
      <c r="D14" s="44">
        <v>2</v>
      </c>
      <c r="E14" s="44">
        <v>5</v>
      </c>
      <c r="F14" s="44">
        <v>3</v>
      </c>
      <c r="G14" s="44">
        <v>5</v>
      </c>
      <c r="H14" s="44">
        <v>5</v>
      </c>
      <c r="I14" s="44">
        <v>3</v>
      </c>
      <c r="J14" s="44">
        <v>5</v>
      </c>
      <c r="K14" s="44">
        <v>5</v>
      </c>
      <c r="L14" s="44">
        <v>4</v>
      </c>
      <c r="M14" s="44">
        <v>4</v>
      </c>
      <c r="N14" s="44">
        <v>5</v>
      </c>
      <c r="O14" s="44">
        <v>3</v>
      </c>
      <c r="P14" s="44">
        <v>5</v>
      </c>
      <c r="Q14" s="44">
        <v>5</v>
      </c>
      <c r="R14" s="44">
        <v>5</v>
      </c>
      <c r="S14" s="44">
        <v>5</v>
      </c>
      <c r="T14" s="17"/>
      <c r="U14" s="17"/>
      <c r="V14" s="17"/>
      <c r="W14" s="17"/>
      <c r="X14" s="17"/>
      <c r="Y14" s="17"/>
      <c r="Z14" s="62"/>
      <c r="AA14" s="63">
        <v>4</v>
      </c>
    </row>
    <row r="15" spans="1:27" ht="12.75" customHeight="1" x14ac:dyDescent="0.15">
      <c r="A15" s="45" t="s">
        <v>564</v>
      </c>
      <c r="B15" s="46">
        <v>3.87</v>
      </c>
      <c r="C15" s="44">
        <v>5</v>
      </c>
      <c r="D15" s="44">
        <v>4</v>
      </c>
      <c r="E15" s="44">
        <v>5</v>
      </c>
      <c r="F15" s="44">
        <v>5</v>
      </c>
      <c r="G15" s="44">
        <v>5</v>
      </c>
      <c r="H15" s="44">
        <v>5</v>
      </c>
      <c r="I15" s="44">
        <v>3</v>
      </c>
      <c r="J15" s="44">
        <v>5</v>
      </c>
      <c r="K15" s="44">
        <v>3</v>
      </c>
      <c r="L15" s="44">
        <v>3</v>
      </c>
      <c r="M15" s="44">
        <v>2</v>
      </c>
      <c r="N15" s="44">
        <v>5</v>
      </c>
      <c r="O15" s="44">
        <v>3</v>
      </c>
      <c r="P15" s="44">
        <v>3</v>
      </c>
      <c r="Q15" s="44">
        <v>3</v>
      </c>
      <c r="R15" s="44">
        <v>3</v>
      </c>
      <c r="S15" s="44">
        <v>4</v>
      </c>
      <c r="T15" s="17"/>
      <c r="U15" s="17"/>
      <c r="V15" s="17"/>
      <c r="W15" s="17"/>
      <c r="X15" s="17"/>
      <c r="Y15" s="17"/>
      <c r="Z15" s="62"/>
      <c r="AA15" s="63">
        <v>3.6</v>
      </c>
    </row>
    <row r="16" spans="1:27" ht="12.75" customHeight="1" x14ac:dyDescent="0.15">
      <c r="A16" s="48" t="s">
        <v>565</v>
      </c>
      <c r="B16" s="49">
        <v>0.94</v>
      </c>
      <c r="C16" s="44">
        <v>1</v>
      </c>
      <c r="D16" s="44">
        <v>-2</v>
      </c>
      <c r="E16" s="44">
        <v>2</v>
      </c>
      <c r="F16" s="44">
        <v>0</v>
      </c>
      <c r="G16" s="44">
        <v>-2</v>
      </c>
      <c r="H16" s="44">
        <v>2</v>
      </c>
      <c r="I16" s="44">
        <v>2</v>
      </c>
      <c r="J16" s="44">
        <v>2</v>
      </c>
      <c r="K16" s="44">
        <v>1</v>
      </c>
      <c r="L16" s="44">
        <v>1</v>
      </c>
      <c r="M16" s="44">
        <v>1</v>
      </c>
      <c r="N16" s="44">
        <v>1</v>
      </c>
      <c r="O16" s="44">
        <v>1</v>
      </c>
      <c r="P16" s="44">
        <v>1</v>
      </c>
      <c r="Q16" s="44">
        <v>1</v>
      </c>
      <c r="R16" s="44">
        <v>3</v>
      </c>
      <c r="S16" s="44">
        <v>1</v>
      </c>
      <c r="T16" s="17"/>
      <c r="U16" s="17"/>
      <c r="V16" s="17"/>
      <c r="W16" s="17"/>
      <c r="X16" s="17"/>
      <c r="Y16" s="17"/>
      <c r="Z16" s="62"/>
      <c r="AA16" s="63">
        <v>1</v>
      </c>
    </row>
    <row r="17" spans="1:27" ht="12.75" customHeight="1" x14ac:dyDescent="0.15">
      <c r="A17" s="45" t="s">
        <v>567</v>
      </c>
      <c r="B17" s="46">
        <v>0.42</v>
      </c>
      <c r="C17" s="44">
        <v>2</v>
      </c>
      <c r="D17" s="44">
        <v>1</v>
      </c>
      <c r="E17" s="44">
        <v>-1</v>
      </c>
      <c r="F17" s="44">
        <v>-1</v>
      </c>
      <c r="G17" s="44">
        <v>-2</v>
      </c>
      <c r="H17" s="44">
        <v>-1</v>
      </c>
      <c r="I17" s="44">
        <v>-1</v>
      </c>
      <c r="J17" s="44">
        <v>2</v>
      </c>
      <c r="K17" s="44">
        <v>3</v>
      </c>
      <c r="L17" s="44">
        <v>1</v>
      </c>
      <c r="M17" s="44">
        <v>1</v>
      </c>
      <c r="N17" s="44">
        <v>1</v>
      </c>
      <c r="O17" s="44">
        <v>2</v>
      </c>
      <c r="P17" s="44">
        <v>0</v>
      </c>
      <c r="Q17" s="44">
        <v>0</v>
      </c>
      <c r="R17" s="44">
        <v>0</v>
      </c>
      <c r="S17" s="44">
        <v>0</v>
      </c>
      <c r="T17" s="17"/>
      <c r="U17" s="17"/>
      <c r="V17" s="17"/>
      <c r="W17" s="17"/>
      <c r="X17" s="17"/>
      <c r="Y17" s="17"/>
      <c r="Z17" s="62"/>
      <c r="AA17" s="63">
        <v>0.6</v>
      </c>
    </row>
    <row r="18" spans="1:27" ht="12.75" customHeight="1" x14ac:dyDescent="0.15">
      <c r="A18" s="45" t="s">
        <v>568</v>
      </c>
      <c r="B18" s="46">
        <v>-0.63</v>
      </c>
      <c r="C18" s="44">
        <v>0</v>
      </c>
      <c r="D18" s="44">
        <v>-1</v>
      </c>
      <c r="E18" s="44">
        <v>0</v>
      </c>
      <c r="F18" s="44">
        <v>-3</v>
      </c>
      <c r="G18" s="44">
        <v>-3</v>
      </c>
      <c r="H18" s="44">
        <v>0</v>
      </c>
      <c r="I18" s="44">
        <v>1</v>
      </c>
      <c r="J18" s="44">
        <v>0</v>
      </c>
      <c r="K18" s="44">
        <v>0</v>
      </c>
      <c r="L18" s="44">
        <v>-2</v>
      </c>
      <c r="M18" s="44">
        <v>-1</v>
      </c>
      <c r="N18" s="44">
        <v>0</v>
      </c>
      <c r="O18" s="44">
        <v>-1</v>
      </c>
      <c r="P18" s="44">
        <v>0</v>
      </c>
      <c r="Q18" s="44">
        <v>0</v>
      </c>
      <c r="R18" s="44">
        <v>-1</v>
      </c>
      <c r="S18" s="44">
        <v>0</v>
      </c>
      <c r="T18" s="17"/>
      <c r="U18" s="17"/>
      <c r="V18" s="17"/>
      <c r="W18" s="17"/>
      <c r="X18" s="17"/>
      <c r="Y18" s="17"/>
      <c r="Z18" s="62"/>
      <c r="AA18" s="63">
        <v>-0.4</v>
      </c>
    </row>
    <row r="19" spans="1:27" ht="12.75" customHeight="1" x14ac:dyDescent="0.15">
      <c r="A19" s="45" t="s">
        <v>570</v>
      </c>
      <c r="B19" s="46">
        <v>2.74</v>
      </c>
      <c r="C19" s="44">
        <v>3</v>
      </c>
      <c r="D19" s="44">
        <v>4</v>
      </c>
      <c r="E19" s="44">
        <v>4</v>
      </c>
      <c r="F19" s="44">
        <v>4</v>
      </c>
      <c r="G19" s="44">
        <v>2</v>
      </c>
      <c r="H19" s="44">
        <v>4</v>
      </c>
      <c r="I19" s="44">
        <v>4</v>
      </c>
      <c r="J19" s="44">
        <v>4</v>
      </c>
      <c r="K19" s="44">
        <v>3</v>
      </c>
      <c r="L19" s="44">
        <v>2</v>
      </c>
      <c r="M19" s="44">
        <v>2</v>
      </c>
      <c r="N19" s="44">
        <v>3</v>
      </c>
      <c r="O19" s="44">
        <v>2</v>
      </c>
      <c r="P19" s="44">
        <v>1</v>
      </c>
      <c r="Q19" s="44">
        <v>1</v>
      </c>
      <c r="R19" s="44">
        <v>2</v>
      </c>
      <c r="S19" s="44">
        <v>2</v>
      </c>
      <c r="T19" s="17"/>
      <c r="U19" s="17"/>
      <c r="V19" s="17"/>
      <c r="W19" s="17"/>
      <c r="X19" s="17"/>
      <c r="Y19" s="17"/>
      <c r="Z19" s="62"/>
      <c r="AA19" s="63">
        <v>2.4</v>
      </c>
    </row>
    <row r="20" spans="1:27" ht="12.75" customHeight="1" x14ac:dyDescent="0.15">
      <c r="A20" s="45" t="s">
        <v>571</v>
      </c>
      <c r="B20" s="46">
        <v>-7.0000000000000007E-2</v>
      </c>
      <c r="C20" s="44">
        <v>-1</v>
      </c>
      <c r="D20" s="44">
        <v>1</v>
      </c>
      <c r="E20" s="44">
        <v>0</v>
      </c>
      <c r="F20" s="44">
        <v>-1</v>
      </c>
      <c r="G20" s="44">
        <v>0</v>
      </c>
      <c r="H20" s="44">
        <v>-1</v>
      </c>
      <c r="I20" s="44">
        <v>0</v>
      </c>
      <c r="J20" s="44">
        <v>-1</v>
      </c>
      <c r="K20" s="44">
        <v>0</v>
      </c>
      <c r="L20" s="44">
        <v>1</v>
      </c>
      <c r="M20" s="44">
        <v>0</v>
      </c>
      <c r="N20" s="44">
        <v>-1</v>
      </c>
      <c r="O20" s="44">
        <v>1</v>
      </c>
      <c r="P20" s="44">
        <v>1</v>
      </c>
      <c r="Q20" s="44">
        <v>1</v>
      </c>
      <c r="R20" s="44">
        <v>1</v>
      </c>
      <c r="S20" s="44">
        <v>-2</v>
      </c>
      <c r="T20" s="17"/>
      <c r="U20" s="17"/>
      <c r="V20" s="17"/>
      <c r="W20" s="17"/>
      <c r="X20" s="17"/>
      <c r="Y20" s="17"/>
      <c r="Z20" s="62"/>
      <c r="AA20" s="63">
        <v>-0.2</v>
      </c>
    </row>
    <row r="21" spans="1:27" ht="12.75" customHeight="1" x14ac:dyDescent="0.15">
      <c r="A21" s="50" t="s">
        <v>572</v>
      </c>
      <c r="B21" s="46">
        <v>-0.19</v>
      </c>
      <c r="C21" s="44">
        <v>0</v>
      </c>
      <c r="D21" s="44">
        <v>-1</v>
      </c>
      <c r="E21" s="44">
        <v>0</v>
      </c>
      <c r="F21" s="44">
        <v>0</v>
      </c>
      <c r="G21" s="44">
        <v>1</v>
      </c>
      <c r="H21" s="44">
        <v>0</v>
      </c>
      <c r="I21" s="44">
        <v>0</v>
      </c>
      <c r="J21" s="44">
        <v>0</v>
      </c>
      <c r="K21" s="44">
        <v>0</v>
      </c>
      <c r="L21" s="44">
        <v>-2</v>
      </c>
      <c r="M21" s="44">
        <v>1</v>
      </c>
      <c r="N21" s="44">
        <v>0</v>
      </c>
      <c r="O21" s="44">
        <v>1</v>
      </c>
      <c r="P21" s="44">
        <v>0</v>
      </c>
      <c r="Q21" s="44">
        <v>0</v>
      </c>
      <c r="R21" s="44">
        <v>-2</v>
      </c>
      <c r="S21" s="44">
        <v>-1</v>
      </c>
      <c r="T21" s="17"/>
      <c r="U21" s="17"/>
      <c r="V21" s="17"/>
      <c r="W21" s="17"/>
      <c r="X21" s="17"/>
      <c r="Y21" s="17"/>
      <c r="Z21" s="62"/>
      <c r="AA21" s="63">
        <v>-0.4</v>
      </c>
    </row>
    <row r="22" spans="1:27" ht="12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22"/>
      <c r="V22" s="17"/>
      <c r="W22" s="17"/>
      <c r="X22" s="17"/>
      <c r="Y22" s="17"/>
      <c r="Z22" s="17"/>
      <c r="AA22" s="17"/>
    </row>
    <row r="23" spans="1:27" ht="12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2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2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2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2.7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2.7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2.7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2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2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2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2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2.7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2.75" customHeight="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2.75" customHeigh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2.75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2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2.75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2.75" customHeight="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2.7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2.7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2.7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2.7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2.7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2.7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2.75" customHeight="1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2.75" customHeight="1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2.75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2.75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2.75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2.75" customHeight="1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2.75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2.75" customHeight="1" x14ac:dyDescent="0.1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2.75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2.7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2.7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2.75" customHeight="1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2.7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2.7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2.75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2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2.7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2.7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2.75" customHeight="1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2.75" customHeight="1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2.75" customHeight="1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2.75" customHeight="1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2.75" customHeight="1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2.75" customHeight="1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2.75" customHeight="1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2.75" customHeight="1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2.75" customHeight="1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2.75" customHeight="1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2.75" customHeight="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2.75" customHeight="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2.75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2.75" customHeight="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2.75" customHeight="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2.75" customHeight="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2.75" customHeight="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2.7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2.75" customHeight="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2.75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2.75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2.75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2.75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2.75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2.75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2.75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2.75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2.75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2.75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2.75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2.75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2.75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2.75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2.75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2.75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2.7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2.7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2.75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2.7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2.7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2.75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2.7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2.7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2.7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2.7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2.7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2.75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2.75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2.75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2.75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2.75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2.75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2.75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2.75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2.75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2.75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2.75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2.75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2.75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2.75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2.75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2.75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2.75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12.75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2.75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2.75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2.75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2.75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2.75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2.75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2.75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2.75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2.75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2.75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2.75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2.75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2.75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2.75" customHeight="1" x14ac:dyDescent="0.1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2.75" customHeight="1" x14ac:dyDescent="0.1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2.75" customHeight="1" x14ac:dyDescent="0.1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2.75" customHeight="1" x14ac:dyDescent="0.1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2.75" customHeight="1" x14ac:dyDescent="0.1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2.75" customHeight="1" x14ac:dyDescent="0.1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2.75" customHeight="1" x14ac:dyDescent="0.1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2.75" customHeight="1" x14ac:dyDescent="0.1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2.75" customHeight="1" x14ac:dyDescent="0.1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2.75" customHeight="1" x14ac:dyDescent="0.1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2.75" customHeight="1" x14ac:dyDescent="0.1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2.75" customHeight="1" x14ac:dyDescent="0.1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2.75" customHeight="1" x14ac:dyDescent="0.1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2.75" customHeight="1" x14ac:dyDescent="0.1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2.75" customHeight="1" x14ac:dyDescent="0.1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2.75" customHeight="1" x14ac:dyDescent="0.1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12.75" customHeight="1" x14ac:dyDescent="0.1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2.75" customHeight="1" x14ac:dyDescent="0.1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2.75" customHeight="1" x14ac:dyDescent="0.1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2.75" customHeight="1" x14ac:dyDescent="0.1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2.75" customHeight="1" x14ac:dyDescent="0.1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2.75" customHeight="1" x14ac:dyDescent="0.1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2.75" customHeight="1" x14ac:dyDescent="0.1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2.75" customHeight="1" x14ac:dyDescent="0.1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2.75" customHeight="1" x14ac:dyDescent="0.1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2.75" customHeight="1" x14ac:dyDescent="0.1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2.75" customHeight="1" x14ac:dyDescent="0.1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2.75" customHeight="1" x14ac:dyDescent="0.1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2.75" customHeight="1" x14ac:dyDescent="0.1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2.75" customHeight="1" x14ac:dyDescent="0.1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2.75" customHeight="1" x14ac:dyDescent="0.1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2.75" customHeight="1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2.75" customHeight="1" x14ac:dyDescent="0.1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2.75" customHeight="1" x14ac:dyDescent="0.1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2.75" customHeight="1" x14ac:dyDescent="0.1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2.75" customHeight="1" x14ac:dyDescent="0.1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2.75" customHeight="1" x14ac:dyDescent="0.1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2.75" customHeight="1" x14ac:dyDescent="0.1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2.75" customHeight="1" x14ac:dyDescent="0.1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2.75" customHeight="1" x14ac:dyDescent="0.1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2.75" customHeight="1" x14ac:dyDescent="0.1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2.75" customHeight="1" x14ac:dyDescent="0.1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2.75" customHeight="1" x14ac:dyDescent="0.1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2.75" customHeight="1" x14ac:dyDescent="0.1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12.75" customHeight="1" x14ac:dyDescent="0.1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12.75" customHeight="1" x14ac:dyDescent="0.1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12.75" customHeight="1" x14ac:dyDescent="0.1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12.75" customHeight="1" x14ac:dyDescent="0.1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12.75" customHeight="1" x14ac:dyDescent="0.1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12.75" customHeight="1" x14ac:dyDescent="0.1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12.75" customHeight="1" x14ac:dyDescent="0.1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12.75" customHeight="1" x14ac:dyDescent="0.1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12.75" customHeight="1" x14ac:dyDescent="0.1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12.75" customHeight="1" x14ac:dyDescent="0.1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12.75" customHeight="1" x14ac:dyDescent="0.1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12.75" customHeight="1" x14ac:dyDescent="0.1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12.75" customHeight="1" x14ac:dyDescent="0.1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12.75" customHeight="1" x14ac:dyDescent="0.1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12.75" customHeight="1" x14ac:dyDescent="0.1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12.75" customHeight="1" x14ac:dyDescent="0.1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2.75" customHeight="1" x14ac:dyDescent="0.1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12.75" customHeight="1" x14ac:dyDescent="0.1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12.75" customHeight="1" x14ac:dyDescent="0.1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12.75" customHeight="1" x14ac:dyDescent="0.1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12.75" customHeight="1" x14ac:dyDescent="0.1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12.75" customHeight="1" x14ac:dyDescent="0.1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12.75" customHeight="1" x14ac:dyDescent="0.1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12.75" customHeight="1" x14ac:dyDescent="0.1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12.75" customHeight="1" x14ac:dyDescent="0.1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12.75" customHeight="1" x14ac:dyDescent="0.1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12.75" customHeight="1" x14ac:dyDescent="0.1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12.75" customHeight="1" x14ac:dyDescent="0.1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12.75" customHeight="1" x14ac:dyDescent="0.1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12.75" customHeight="1" x14ac:dyDescent="0.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12.75" customHeight="1" x14ac:dyDescent="0.1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12.75" customHeight="1" x14ac:dyDescent="0.1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12.75" customHeight="1" x14ac:dyDescent="0.1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12.75" customHeight="1" x14ac:dyDescent="0.1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12.75" customHeight="1" x14ac:dyDescent="0.1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12.75" customHeight="1" x14ac:dyDescent="0.1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12.75" customHeight="1" x14ac:dyDescent="0.1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12.75" customHeight="1" x14ac:dyDescent="0.1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12.75" customHeight="1" x14ac:dyDescent="0.1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12.75" customHeight="1" x14ac:dyDescent="0.1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12.75" customHeight="1" x14ac:dyDescent="0.1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2.75" customHeight="1" x14ac:dyDescent="0.1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2.75" customHeight="1" x14ac:dyDescent="0.1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2.75" customHeight="1" x14ac:dyDescent="0.1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2.75" customHeight="1" x14ac:dyDescent="0.1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2.75" customHeight="1" x14ac:dyDescent="0.1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2.75" customHeight="1" x14ac:dyDescent="0.1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2.75" customHeight="1" x14ac:dyDescent="0.1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2.75" customHeight="1" x14ac:dyDescent="0.1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2.75" customHeight="1" x14ac:dyDescent="0.1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2.75" customHeight="1" x14ac:dyDescent="0.1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2.75" customHeight="1" x14ac:dyDescent="0.1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2.75" customHeight="1" x14ac:dyDescent="0.1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2.75" customHeight="1" x14ac:dyDescent="0.1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2.75" customHeight="1" x14ac:dyDescent="0.1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2.75" customHeight="1" x14ac:dyDescent="0.1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2.75" customHeight="1" x14ac:dyDescent="0.1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2.75" customHeight="1" x14ac:dyDescent="0.1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12.75" customHeight="1" x14ac:dyDescent="0.1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12.75" customHeight="1" x14ac:dyDescent="0.1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12.75" customHeight="1" x14ac:dyDescent="0.1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12.75" customHeight="1" x14ac:dyDescent="0.1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12.75" customHeight="1" x14ac:dyDescent="0.1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12.75" customHeight="1" x14ac:dyDescent="0.1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12.75" customHeight="1" x14ac:dyDescent="0.1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12.75" customHeight="1" x14ac:dyDescent="0.1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12.75" customHeight="1" x14ac:dyDescent="0.1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12.75" customHeight="1" x14ac:dyDescent="0.1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12.75" customHeight="1" x14ac:dyDescent="0.1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12.75" customHeight="1" x14ac:dyDescent="0.1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12.75" customHeight="1" x14ac:dyDescent="0.1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12.75" customHeight="1" x14ac:dyDescent="0.1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12.75" customHeight="1" x14ac:dyDescent="0.1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2.75" customHeight="1" x14ac:dyDescent="0.1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12.75" customHeight="1" x14ac:dyDescent="0.1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12.75" customHeight="1" x14ac:dyDescent="0.1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12.75" customHeight="1" x14ac:dyDescent="0.1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12.75" customHeight="1" x14ac:dyDescent="0.1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12.75" customHeight="1" x14ac:dyDescent="0.1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12.75" customHeight="1" x14ac:dyDescent="0.1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12.75" customHeight="1" x14ac:dyDescent="0.1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12.75" customHeight="1" x14ac:dyDescent="0.1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12.75" customHeight="1" x14ac:dyDescent="0.1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12.75" customHeight="1" x14ac:dyDescent="0.1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12.75" customHeight="1" x14ac:dyDescent="0.1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12.75" customHeight="1" x14ac:dyDescent="0.1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12.75" customHeight="1" x14ac:dyDescent="0.1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12.75" customHeight="1" x14ac:dyDescent="0.1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12.75" customHeight="1" x14ac:dyDescent="0.1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12.75" customHeight="1" x14ac:dyDescent="0.1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12.75" customHeight="1" x14ac:dyDescent="0.1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12.75" customHeight="1" x14ac:dyDescent="0.1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12.75" customHeight="1" x14ac:dyDescent="0.1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12.75" customHeight="1" x14ac:dyDescent="0.1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12.75" customHeight="1" x14ac:dyDescent="0.1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12.75" customHeight="1" x14ac:dyDescent="0.1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12.75" customHeight="1" x14ac:dyDescent="0.1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12.75" customHeight="1" x14ac:dyDescent="0.1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12.75" customHeight="1" x14ac:dyDescent="0.1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2.75" customHeight="1" x14ac:dyDescent="0.1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12.75" customHeight="1" x14ac:dyDescent="0.1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12.75" customHeight="1" x14ac:dyDescent="0.1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12.75" customHeight="1" x14ac:dyDescent="0.1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12.75" customHeight="1" x14ac:dyDescent="0.1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12.75" customHeight="1" x14ac:dyDescent="0.1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12.75" customHeight="1" x14ac:dyDescent="0.1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12.75" customHeight="1" x14ac:dyDescent="0.1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12.75" customHeight="1" x14ac:dyDescent="0.1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12.75" customHeight="1" x14ac:dyDescent="0.1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12.75" customHeight="1" x14ac:dyDescent="0.1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12.75" customHeight="1" x14ac:dyDescent="0.1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12.75" customHeight="1" x14ac:dyDescent="0.1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12.75" customHeight="1" x14ac:dyDescent="0.1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12.75" customHeight="1" x14ac:dyDescent="0.1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12.75" customHeight="1" x14ac:dyDescent="0.1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12.75" customHeight="1" x14ac:dyDescent="0.1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12.75" customHeight="1" x14ac:dyDescent="0.1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12.75" customHeight="1" x14ac:dyDescent="0.1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2.75" customHeight="1" x14ac:dyDescent="0.1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2.75" customHeight="1" x14ac:dyDescent="0.1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12.75" customHeight="1" x14ac:dyDescent="0.1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12.75" customHeight="1" x14ac:dyDescent="0.1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12.75" customHeight="1" x14ac:dyDescent="0.1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12.75" customHeight="1" x14ac:dyDescent="0.1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12.75" customHeight="1" x14ac:dyDescent="0.1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12.75" customHeight="1" x14ac:dyDescent="0.1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12.75" customHeight="1" x14ac:dyDescent="0.1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12.75" customHeight="1" x14ac:dyDescent="0.1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12.75" customHeight="1" x14ac:dyDescent="0.1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12.75" customHeight="1" x14ac:dyDescent="0.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12.75" customHeight="1" x14ac:dyDescent="0.1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12.75" customHeight="1" x14ac:dyDescent="0.1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12.75" customHeight="1" x14ac:dyDescent="0.1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12.75" customHeight="1" x14ac:dyDescent="0.1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12.75" customHeight="1" x14ac:dyDescent="0.1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12.75" customHeight="1" x14ac:dyDescent="0.1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12.75" customHeight="1" x14ac:dyDescent="0.1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12.75" customHeight="1" x14ac:dyDescent="0.1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12.75" customHeight="1" x14ac:dyDescent="0.1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12.75" customHeight="1" x14ac:dyDescent="0.1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12.75" customHeight="1" x14ac:dyDescent="0.1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12.75" customHeight="1" x14ac:dyDescent="0.1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12.75" customHeight="1" x14ac:dyDescent="0.1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12.75" customHeight="1" x14ac:dyDescent="0.1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12.75" customHeight="1" x14ac:dyDescent="0.1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12.75" customHeight="1" x14ac:dyDescent="0.1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12.75" customHeight="1" x14ac:dyDescent="0.1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12.75" customHeight="1" x14ac:dyDescent="0.1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12.75" customHeight="1" x14ac:dyDescent="0.1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12.75" customHeight="1" x14ac:dyDescent="0.1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12.75" customHeight="1" x14ac:dyDescent="0.1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12.75" customHeight="1" x14ac:dyDescent="0.1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2.75" customHeight="1" x14ac:dyDescent="0.1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12.75" customHeight="1" x14ac:dyDescent="0.1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12.75" customHeight="1" x14ac:dyDescent="0.1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12.75" customHeight="1" x14ac:dyDescent="0.1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12.75" customHeight="1" x14ac:dyDescent="0.1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12.75" customHeight="1" x14ac:dyDescent="0.1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12.75" customHeight="1" x14ac:dyDescent="0.1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12.75" customHeight="1" x14ac:dyDescent="0.1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12.75" customHeight="1" x14ac:dyDescent="0.1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12.75" customHeight="1" x14ac:dyDescent="0.1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12.75" customHeight="1" x14ac:dyDescent="0.1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12.75" customHeight="1" x14ac:dyDescent="0.1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12.75" customHeight="1" x14ac:dyDescent="0.1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12.75" customHeight="1" x14ac:dyDescent="0.1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12.75" customHeight="1" x14ac:dyDescent="0.1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12.75" customHeight="1" x14ac:dyDescent="0.1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12.75" customHeight="1" x14ac:dyDescent="0.1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12.75" customHeight="1" x14ac:dyDescent="0.1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12.75" customHeight="1" x14ac:dyDescent="0.1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12.75" customHeight="1" x14ac:dyDescent="0.1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12.75" customHeight="1" x14ac:dyDescent="0.1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12.75" customHeight="1" x14ac:dyDescent="0.1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12.75" customHeight="1" x14ac:dyDescent="0.1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12.75" customHeight="1" x14ac:dyDescent="0.1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12.75" customHeight="1" x14ac:dyDescent="0.1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12.75" customHeight="1" x14ac:dyDescent="0.1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12.75" customHeight="1" x14ac:dyDescent="0.1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12.75" customHeight="1" x14ac:dyDescent="0.1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12.75" customHeight="1" x14ac:dyDescent="0.1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12.75" customHeight="1" x14ac:dyDescent="0.1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12.75" customHeight="1" x14ac:dyDescent="0.1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12.75" customHeight="1" x14ac:dyDescent="0.1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12.75" customHeight="1" x14ac:dyDescent="0.1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12.75" customHeight="1" x14ac:dyDescent="0.1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12.75" customHeight="1" x14ac:dyDescent="0.1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12.75" customHeight="1" x14ac:dyDescent="0.1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12.75" customHeight="1" x14ac:dyDescent="0.1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12.75" customHeight="1" x14ac:dyDescent="0.1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12.75" customHeight="1" x14ac:dyDescent="0.1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12.75" customHeight="1" x14ac:dyDescent="0.1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12.75" customHeight="1" x14ac:dyDescent="0.1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12.75" customHeight="1" x14ac:dyDescent="0.1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12.75" customHeight="1" x14ac:dyDescent="0.1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12.75" customHeight="1" x14ac:dyDescent="0.1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12.75" customHeight="1" x14ac:dyDescent="0.1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12.75" customHeight="1" x14ac:dyDescent="0.1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12.75" customHeight="1" x14ac:dyDescent="0.1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12.75" customHeight="1" x14ac:dyDescent="0.1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12.75" customHeight="1" x14ac:dyDescent="0.1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12.75" customHeight="1" x14ac:dyDescent="0.1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12.75" customHeight="1" x14ac:dyDescent="0.1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12.75" customHeight="1" x14ac:dyDescent="0.1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12.75" customHeight="1" x14ac:dyDescent="0.1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12.75" customHeight="1" x14ac:dyDescent="0.1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12.75" customHeight="1" x14ac:dyDescent="0.1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12.75" customHeight="1" x14ac:dyDescent="0.1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12.75" customHeight="1" x14ac:dyDescent="0.1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12.75" customHeight="1" x14ac:dyDescent="0.1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12.75" customHeight="1" x14ac:dyDescent="0.1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12.75" customHeight="1" x14ac:dyDescent="0.1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12.75" customHeight="1" x14ac:dyDescent="0.1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12.75" customHeight="1" x14ac:dyDescent="0.1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12.75" customHeight="1" x14ac:dyDescent="0.1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12.75" customHeight="1" x14ac:dyDescent="0.1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12.75" customHeight="1" x14ac:dyDescent="0.1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2.75" customHeight="1" x14ac:dyDescent="0.1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12.75" customHeight="1" x14ac:dyDescent="0.1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12.75" customHeight="1" x14ac:dyDescent="0.1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12.75" customHeight="1" x14ac:dyDescent="0.1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12.75" customHeight="1" x14ac:dyDescent="0.1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12.75" customHeight="1" x14ac:dyDescent="0.1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12.75" customHeight="1" x14ac:dyDescent="0.1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12.75" customHeight="1" x14ac:dyDescent="0.1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12.75" customHeight="1" x14ac:dyDescent="0.1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12.75" customHeight="1" x14ac:dyDescent="0.1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12.75" customHeight="1" x14ac:dyDescent="0.1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12.75" customHeight="1" x14ac:dyDescent="0.1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12.75" customHeight="1" x14ac:dyDescent="0.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12.75" customHeight="1" x14ac:dyDescent="0.1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12.75" customHeight="1" x14ac:dyDescent="0.1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2.75" customHeight="1" x14ac:dyDescent="0.1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12.75" customHeight="1" x14ac:dyDescent="0.1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12.75" customHeight="1" x14ac:dyDescent="0.1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12.75" customHeight="1" x14ac:dyDescent="0.1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12.75" customHeight="1" x14ac:dyDescent="0.1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12.75" customHeight="1" x14ac:dyDescent="0.1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12.75" customHeight="1" x14ac:dyDescent="0.1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12.75" customHeight="1" x14ac:dyDescent="0.1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12.75" customHeight="1" x14ac:dyDescent="0.1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2.75" customHeight="1" x14ac:dyDescent="0.1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12.75" customHeight="1" x14ac:dyDescent="0.1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12.75" customHeight="1" x14ac:dyDescent="0.1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12.75" customHeight="1" x14ac:dyDescent="0.1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12.75" customHeight="1" x14ac:dyDescent="0.1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12.75" customHeight="1" x14ac:dyDescent="0.1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12.75" customHeight="1" x14ac:dyDescent="0.1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12.75" customHeight="1" x14ac:dyDescent="0.1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12.75" customHeight="1" x14ac:dyDescent="0.1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12.75" customHeight="1" x14ac:dyDescent="0.1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12.75" customHeight="1" x14ac:dyDescent="0.1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12.75" customHeight="1" x14ac:dyDescent="0.1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12.75" customHeight="1" x14ac:dyDescent="0.1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12.75" customHeight="1" x14ac:dyDescent="0.1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12.75" customHeight="1" x14ac:dyDescent="0.1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12.75" customHeight="1" x14ac:dyDescent="0.1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12.75" customHeight="1" x14ac:dyDescent="0.1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12.75" customHeight="1" x14ac:dyDescent="0.1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2.75" customHeight="1" x14ac:dyDescent="0.1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2.75" customHeight="1" x14ac:dyDescent="0.1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2.75" customHeight="1" x14ac:dyDescent="0.1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2.75" customHeight="1" x14ac:dyDescent="0.1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12.75" customHeight="1" x14ac:dyDescent="0.1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12.75" customHeight="1" x14ac:dyDescent="0.1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12.75" customHeight="1" x14ac:dyDescent="0.1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12.75" customHeight="1" x14ac:dyDescent="0.1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12.75" customHeight="1" x14ac:dyDescent="0.1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12.75" customHeight="1" x14ac:dyDescent="0.1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12.75" customHeight="1" x14ac:dyDescent="0.1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12.75" customHeight="1" x14ac:dyDescent="0.1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12.75" customHeight="1" x14ac:dyDescent="0.1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12.75" customHeight="1" x14ac:dyDescent="0.1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12.75" customHeight="1" x14ac:dyDescent="0.1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12.75" customHeight="1" x14ac:dyDescent="0.1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12.75" customHeight="1" x14ac:dyDescent="0.1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12.75" customHeight="1" x14ac:dyDescent="0.1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12.75" customHeight="1" x14ac:dyDescent="0.1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12.75" customHeight="1" x14ac:dyDescent="0.1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12.75" customHeight="1" x14ac:dyDescent="0.1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12.75" customHeight="1" x14ac:dyDescent="0.1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12.75" customHeight="1" x14ac:dyDescent="0.1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12.75" customHeight="1" x14ac:dyDescent="0.1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12.75" customHeight="1" x14ac:dyDescent="0.1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12.75" customHeight="1" x14ac:dyDescent="0.1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12.75" customHeight="1" x14ac:dyDescent="0.1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12.75" customHeight="1" x14ac:dyDescent="0.1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12.75" customHeight="1" x14ac:dyDescent="0.1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12.75" customHeight="1" x14ac:dyDescent="0.1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12.75" customHeight="1" x14ac:dyDescent="0.1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12.75" customHeight="1" x14ac:dyDescent="0.1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12.75" customHeight="1" x14ac:dyDescent="0.1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12.75" customHeight="1" x14ac:dyDescent="0.1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12.75" customHeight="1" x14ac:dyDescent="0.1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12.75" customHeight="1" x14ac:dyDescent="0.1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12.75" customHeight="1" x14ac:dyDescent="0.1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12.75" customHeight="1" x14ac:dyDescent="0.1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12.75" customHeight="1" x14ac:dyDescent="0.1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12.75" customHeight="1" x14ac:dyDescent="0.1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12.75" customHeight="1" x14ac:dyDescent="0.1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12.75" customHeight="1" x14ac:dyDescent="0.1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12.75" customHeight="1" x14ac:dyDescent="0.1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12.75" customHeight="1" x14ac:dyDescent="0.1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12.75" customHeight="1" x14ac:dyDescent="0.1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12.75" customHeight="1" x14ac:dyDescent="0.1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12.75" customHeight="1" x14ac:dyDescent="0.1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12.75" customHeight="1" x14ac:dyDescent="0.1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12.75" customHeight="1" x14ac:dyDescent="0.1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12.75" customHeight="1" x14ac:dyDescent="0.1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12.75" customHeight="1" x14ac:dyDescent="0.1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12.75" customHeight="1" x14ac:dyDescent="0.1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12.75" customHeight="1" x14ac:dyDescent="0.1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12.75" customHeight="1" x14ac:dyDescent="0.1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12.75" customHeight="1" x14ac:dyDescent="0.1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12.75" customHeight="1" x14ac:dyDescent="0.1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12.75" customHeight="1" x14ac:dyDescent="0.1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12.75" customHeight="1" x14ac:dyDescent="0.1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12.75" customHeight="1" x14ac:dyDescent="0.1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12.75" customHeight="1" x14ac:dyDescent="0.1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12.75" customHeight="1" x14ac:dyDescent="0.1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12.75" customHeight="1" x14ac:dyDescent="0.1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12.75" customHeight="1" x14ac:dyDescent="0.1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12.75" customHeight="1" x14ac:dyDescent="0.1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12.75" customHeight="1" x14ac:dyDescent="0.1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12.75" customHeight="1" x14ac:dyDescent="0.1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12.75" customHeight="1" x14ac:dyDescent="0.1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12.75" customHeight="1" x14ac:dyDescent="0.1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12.75" customHeight="1" x14ac:dyDescent="0.1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12.75" customHeight="1" x14ac:dyDescent="0.1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12.75" customHeight="1" x14ac:dyDescent="0.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12.75" customHeight="1" x14ac:dyDescent="0.1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12.75" customHeight="1" x14ac:dyDescent="0.1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12.75" customHeight="1" x14ac:dyDescent="0.1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12.75" customHeight="1" x14ac:dyDescent="0.1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12.75" customHeight="1" x14ac:dyDescent="0.1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12.75" customHeight="1" x14ac:dyDescent="0.1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12.75" customHeight="1" x14ac:dyDescent="0.1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12.75" customHeight="1" x14ac:dyDescent="0.1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12.75" customHeight="1" x14ac:dyDescent="0.1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12.75" customHeight="1" x14ac:dyDescent="0.1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12.75" customHeight="1" x14ac:dyDescent="0.1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12.75" customHeight="1" x14ac:dyDescent="0.1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12.75" customHeight="1" x14ac:dyDescent="0.1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12.75" customHeight="1" x14ac:dyDescent="0.1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12.75" customHeight="1" x14ac:dyDescent="0.1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12.75" customHeight="1" x14ac:dyDescent="0.1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12.75" customHeight="1" x14ac:dyDescent="0.1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12.75" customHeight="1" x14ac:dyDescent="0.1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12.75" customHeight="1" x14ac:dyDescent="0.1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12.75" customHeight="1" x14ac:dyDescent="0.1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12.75" customHeight="1" x14ac:dyDescent="0.1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12.75" customHeight="1" x14ac:dyDescent="0.1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12.75" customHeight="1" x14ac:dyDescent="0.1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12.75" customHeight="1" x14ac:dyDescent="0.1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12.75" customHeight="1" x14ac:dyDescent="0.1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12.75" customHeight="1" x14ac:dyDescent="0.1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12.75" customHeight="1" x14ac:dyDescent="0.1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12.75" customHeight="1" x14ac:dyDescent="0.1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12.75" customHeight="1" x14ac:dyDescent="0.1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12.75" customHeight="1" x14ac:dyDescent="0.1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12.75" customHeight="1" x14ac:dyDescent="0.1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12.75" customHeight="1" x14ac:dyDescent="0.1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12.75" customHeight="1" x14ac:dyDescent="0.1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12.75" customHeight="1" x14ac:dyDescent="0.1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12.75" customHeight="1" x14ac:dyDescent="0.1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12.75" customHeight="1" x14ac:dyDescent="0.1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12.75" customHeight="1" x14ac:dyDescent="0.1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12.75" customHeight="1" x14ac:dyDescent="0.1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12.75" customHeight="1" x14ac:dyDescent="0.1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12.75" customHeight="1" x14ac:dyDescent="0.1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12.75" customHeight="1" x14ac:dyDescent="0.1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12.75" customHeight="1" x14ac:dyDescent="0.1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12.75" customHeight="1" x14ac:dyDescent="0.1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12.75" customHeight="1" x14ac:dyDescent="0.1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12.75" customHeight="1" x14ac:dyDescent="0.1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12.75" customHeight="1" x14ac:dyDescent="0.1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12.75" customHeight="1" x14ac:dyDescent="0.1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12.75" customHeight="1" x14ac:dyDescent="0.1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12.75" customHeight="1" x14ac:dyDescent="0.1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2.75" customHeight="1" x14ac:dyDescent="0.1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12.75" customHeight="1" x14ac:dyDescent="0.1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12.75" customHeight="1" x14ac:dyDescent="0.1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12.75" customHeight="1" x14ac:dyDescent="0.1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12.75" customHeight="1" x14ac:dyDescent="0.1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12.75" customHeight="1" x14ac:dyDescent="0.1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12.75" customHeight="1" x14ac:dyDescent="0.1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12.75" customHeight="1" x14ac:dyDescent="0.1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12.75" customHeight="1" x14ac:dyDescent="0.1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12.75" customHeight="1" x14ac:dyDescent="0.1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12.75" customHeight="1" x14ac:dyDescent="0.1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12.75" customHeight="1" x14ac:dyDescent="0.1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12.75" customHeight="1" x14ac:dyDescent="0.1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12.75" customHeight="1" x14ac:dyDescent="0.1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12.75" customHeight="1" x14ac:dyDescent="0.1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12.75" customHeight="1" x14ac:dyDescent="0.1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12.75" customHeight="1" x14ac:dyDescent="0.1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12.75" customHeight="1" x14ac:dyDescent="0.1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12.75" customHeight="1" x14ac:dyDescent="0.1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12.75" customHeight="1" x14ac:dyDescent="0.1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12.75" customHeight="1" x14ac:dyDescent="0.1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12.75" customHeight="1" x14ac:dyDescent="0.1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12.75" customHeight="1" x14ac:dyDescent="0.1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12.75" customHeight="1" x14ac:dyDescent="0.1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12.75" customHeight="1" x14ac:dyDescent="0.1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12.75" customHeight="1" x14ac:dyDescent="0.1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12.75" customHeight="1" x14ac:dyDescent="0.1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12.75" customHeight="1" x14ac:dyDescent="0.1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12.75" customHeight="1" x14ac:dyDescent="0.1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12.75" customHeight="1" x14ac:dyDescent="0.1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12.75" customHeight="1" x14ac:dyDescent="0.1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12.75" customHeight="1" x14ac:dyDescent="0.1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12.75" customHeight="1" x14ac:dyDescent="0.1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12.75" customHeight="1" x14ac:dyDescent="0.1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12.75" customHeight="1" x14ac:dyDescent="0.1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12.75" customHeight="1" x14ac:dyDescent="0.1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12.75" customHeight="1" x14ac:dyDescent="0.1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12.75" customHeight="1" x14ac:dyDescent="0.1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12.75" customHeight="1" x14ac:dyDescent="0.1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12.75" customHeight="1" x14ac:dyDescent="0.1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12.75" customHeight="1" x14ac:dyDescent="0.1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12.75" customHeight="1" x14ac:dyDescent="0.1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12.75" customHeight="1" x14ac:dyDescent="0.1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12.75" customHeight="1" x14ac:dyDescent="0.1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12.75" customHeight="1" x14ac:dyDescent="0.1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12.75" customHeight="1" x14ac:dyDescent="0.1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12.75" customHeight="1" x14ac:dyDescent="0.1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12.75" customHeight="1" x14ac:dyDescent="0.1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12.75" customHeight="1" x14ac:dyDescent="0.1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12.75" customHeight="1" x14ac:dyDescent="0.1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12.75" customHeight="1" x14ac:dyDescent="0.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12.75" customHeight="1" x14ac:dyDescent="0.1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12.75" customHeight="1" x14ac:dyDescent="0.1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12.75" customHeight="1" x14ac:dyDescent="0.1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12.75" customHeight="1" x14ac:dyDescent="0.1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12.75" customHeight="1" x14ac:dyDescent="0.1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12.75" customHeight="1" x14ac:dyDescent="0.1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12.75" customHeight="1" x14ac:dyDescent="0.1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12.75" customHeight="1" x14ac:dyDescent="0.1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12.75" customHeight="1" x14ac:dyDescent="0.1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12.75" customHeight="1" x14ac:dyDescent="0.1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12.75" customHeight="1" x14ac:dyDescent="0.1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12.75" customHeight="1" x14ac:dyDescent="0.1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12.75" customHeight="1" x14ac:dyDescent="0.1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12.75" customHeight="1" x14ac:dyDescent="0.1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12.75" customHeight="1" x14ac:dyDescent="0.1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12.75" customHeight="1" x14ac:dyDescent="0.1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12.75" customHeight="1" x14ac:dyDescent="0.1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12.75" customHeight="1" x14ac:dyDescent="0.1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12.75" customHeight="1" x14ac:dyDescent="0.1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12.75" customHeight="1" x14ac:dyDescent="0.1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12.75" customHeight="1" x14ac:dyDescent="0.1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12.75" customHeight="1" x14ac:dyDescent="0.1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12.75" customHeight="1" x14ac:dyDescent="0.1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12.75" customHeight="1" x14ac:dyDescent="0.1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12.75" customHeight="1" x14ac:dyDescent="0.1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12.75" customHeight="1" x14ac:dyDescent="0.1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12.75" customHeight="1" x14ac:dyDescent="0.1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12.75" customHeight="1" x14ac:dyDescent="0.1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12.75" customHeight="1" x14ac:dyDescent="0.1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12.75" customHeight="1" x14ac:dyDescent="0.1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12.75" customHeight="1" x14ac:dyDescent="0.1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12.75" customHeight="1" x14ac:dyDescent="0.1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12.75" customHeight="1" x14ac:dyDescent="0.1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12.75" customHeight="1" x14ac:dyDescent="0.1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12.75" customHeight="1" x14ac:dyDescent="0.1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12.75" customHeight="1" x14ac:dyDescent="0.1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12.75" customHeight="1" x14ac:dyDescent="0.1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12.75" customHeight="1" x14ac:dyDescent="0.1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12.75" customHeight="1" x14ac:dyDescent="0.1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12.75" customHeight="1" x14ac:dyDescent="0.1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12.75" customHeight="1" x14ac:dyDescent="0.1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12.75" customHeight="1" x14ac:dyDescent="0.1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12.75" customHeight="1" x14ac:dyDescent="0.1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12.75" customHeight="1" x14ac:dyDescent="0.1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12.75" customHeight="1" x14ac:dyDescent="0.1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12.75" customHeight="1" x14ac:dyDescent="0.1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12.75" customHeight="1" x14ac:dyDescent="0.1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12.75" customHeight="1" x14ac:dyDescent="0.1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12.75" customHeight="1" x14ac:dyDescent="0.1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12.75" customHeight="1" x14ac:dyDescent="0.1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12.75" customHeight="1" x14ac:dyDescent="0.1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12.75" customHeight="1" x14ac:dyDescent="0.1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12.75" customHeight="1" x14ac:dyDescent="0.1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12.75" customHeight="1" x14ac:dyDescent="0.1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12.75" customHeight="1" x14ac:dyDescent="0.1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12.75" customHeight="1" x14ac:dyDescent="0.1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12.75" customHeight="1" x14ac:dyDescent="0.1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12.75" customHeight="1" x14ac:dyDescent="0.1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12.75" customHeight="1" x14ac:dyDescent="0.1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12.75" customHeight="1" x14ac:dyDescent="0.1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12.75" customHeight="1" x14ac:dyDescent="0.1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12.75" customHeight="1" x14ac:dyDescent="0.1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12.75" customHeight="1" x14ac:dyDescent="0.1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12.75" customHeight="1" x14ac:dyDescent="0.1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12.75" customHeight="1" x14ac:dyDescent="0.1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12.75" customHeight="1" x14ac:dyDescent="0.1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12.75" customHeight="1" x14ac:dyDescent="0.1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12.75" customHeight="1" x14ac:dyDescent="0.1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12.75" customHeight="1" x14ac:dyDescent="0.1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12.75" customHeight="1" x14ac:dyDescent="0.1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12.75" customHeight="1" x14ac:dyDescent="0.1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12.75" customHeight="1" x14ac:dyDescent="0.1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12.75" customHeight="1" x14ac:dyDescent="0.1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12.75" customHeight="1" x14ac:dyDescent="0.1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12.75" customHeight="1" x14ac:dyDescent="0.1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12.75" customHeight="1" x14ac:dyDescent="0.1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12.75" customHeight="1" x14ac:dyDescent="0.1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12.75" customHeight="1" x14ac:dyDescent="0.1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12.75" customHeight="1" x14ac:dyDescent="0.1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12.75" customHeight="1" x14ac:dyDescent="0.1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12.75" customHeight="1" x14ac:dyDescent="0.1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12.75" customHeight="1" x14ac:dyDescent="0.1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12.75" customHeight="1" x14ac:dyDescent="0.1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12.75" customHeight="1" x14ac:dyDescent="0.1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12.75" customHeight="1" x14ac:dyDescent="0.1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12.75" customHeight="1" x14ac:dyDescent="0.1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12.75" customHeight="1" x14ac:dyDescent="0.1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12.75" customHeight="1" x14ac:dyDescent="0.1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12.75" customHeight="1" x14ac:dyDescent="0.1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12.75" customHeight="1" x14ac:dyDescent="0.1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12.75" customHeight="1" x14ac:dyDescent="0.1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12.75" customHeight="1" x14ac:dyDescent="0.1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12.75" customHeight="1" x14ac:dyDescent="0.1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12.75" customHeight="1" x14ac:dyDescent="0.1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12.75" customHeight="1" x14ac:dyDescent="0.1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12.75" customHeight="1" x14ac:dyDescent="0.1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12.75" customHeight="1" x14ac:dyDescent="0.1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12.75" customHeight="1" x14ac:dyDescent="0.1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12.75" customHeight="1" x14ac:dyDescent="0.1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12.75" customHeight="1" x14ac:dyDescent="0.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12.75" customHeight="1" x14ac:dyDescent="0.1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12.75" customHeight="1" x14ac:dyDescent="0.1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12.75" customHeight="1" x14ac:dyDescent="0.1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12.75" customHeight="1" x14ac:dyDescent="0.1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12.75" customHeight="1" x14ac:dyDescent="0.1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12.75" customHeight="1" x14ac:dyDescent="0.1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12.75" customHeight="1" x14ac:dyDescent="0.1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12.75" customHeight="1" x14ac:dyDescent="0.1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12.75" customHeight="1" x14ac:dyDescent="0.1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12.75" customHeight="1" x14ac:dyDescent="0.1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12.75" customHeight="1" x14ac:dyDescent="0.1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12.75" customHeight="1" x14ac:dyDescent="0.1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12.75" customHeight="1" x14ac:dyDescent="0.1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12.75" customHeight="1" x14ac:dyDescent="0.1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12.75" customHeight="1" x14ac:dyDescent="0.1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12.75" customHeight="1" x14ac:dyDescent="0.1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12.75" customHeight="1" x14ac:dyDescent="0.1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12.75" customHeight="1" x14ac:dyDescent="0.1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12.75" customHeight="1" x14ac:dyDescent="0.1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12.75" customHeight="1" x14ac:dyDescent="0.1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12.75" customHeight="1" x14ac:dyDescent="0.1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12.75" customHeight="1" x14ac:dyDescent="0.1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12.75" customHeight="1" x14ac:dyDescent="0.1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12.75" customHeight="1" x14ac:dyDescent="0.1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12.75" customHeight="1" x14ac:dyDescent="0.1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12.75" customHeight="1" x14ac:dyDescent="0.1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12.75" customHeight="1" x14ac:dyDescent="0.1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12.75" customHeight="1" x14ac:dyDescent="0.1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12.75" customHeight="1" x14ac:dyDescent="0.1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12.75" customHeight="1" x14ac:dyDescent="0.1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12.75" customHeight="1" x14ac:dyDescent="0.1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12.75" customHeight="1" x14ac:dyDescent="0.1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12.75" customHeight="1" x14ac:dyDescent="0.1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12.75" customHeight="1" x14ac:dyDescent="0.1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12.75" customHeight="1" x14ac:dyDescent="0.1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12.75" customHeight="1" x14ac:dyDescent="0.1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12.75" customHeight="1" x14ac:dyDescent="0.1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12.75" customHeight="1" x14ac:dyDescent="0.1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12.75" customHeight="1" x14ac:dyDescent="0.1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12.75" customHeight="1" x14ac:dyDescent="0.1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12.75" customHeight="1" x14ac:dyDescent="0.1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12.75" customHeight="1" x14ac:dyDescent="0.1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12.75" customHeight="1" x14ac:dyDescent="0.1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12.75" customHeight="1" x14ac:dyDescent="0.1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12.75" customHeight="1" x14ac:dyDescent="0.1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12.75" customHeight="1" x14ac:dyDescent="0.1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12.75" customHeight="1" x14ac:dyDescent="0.1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12.75" customHeight="1" x14ac:dyDescent="0.1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12.75" customHeight="1" x14ac:dyDescent="0.1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12.75" customHeight="1" x14ac:dyDescent="0.1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12.75" customHeight="1" x14ac:dyDescent="0.1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12.75" customHeight="1" x14ac:dyDescent="0.1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12.75" customHeight="1" x14ac:dyDescent="0.1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12.75" customHeight="1" x14ac:dyDescent="0.1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12.75" customHeight="1" x14ac:dyDescent="0.1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12.75" customHeight="1" x14ac:dyDescent="0.1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12.75" customHeight="1" x14ac:dyDescent="0.1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12.75" customHeight="1" x14ac:dyDescent="0.1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12.75" customHeight="1" x14ac:dyDescent="0.1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12.75" customHeight="1" x14ac:dyDescent="0.1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12.75" customHeight="1" x14ac:dyDescent="0.1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12.75" customHeight="1" x14ac:dyDescent="0.1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12.75" customHeight="1" x14ac:dyDescent="0.1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12.75" customHeight="1" x14ac:dyDescent="0.1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12.75" customHeight="1" x14ac:dyDescent="0.1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12.75" customHeight="1" x14ac:dyDescent="0.1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12.75" customHeight="1" x14ac:dyDescent="0.1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12.75" customHeight="1" x14ac:dyDescent="0.1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12.75" customHeight="1" x14ac:dyDescent="0.1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12.75" customHeight="1" x14ac:dyDescent="0.1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12.75" customHeight="1" x14ac:dyDescent="0.1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12.75" customHeight="1" x14ac:dyDescent="0.1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12.75" customHeight="1" x14ac:dyDescent="0.1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12.75" customHeight="1" x14ac:dyDescent="0.1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2.75" customHeight="1" x14ac:dyDescent="0.1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12.75" customHeight="1" x14ac:dyDescent="0.1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12.75" customHeight="1" x14ac:dyDescent="0.1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12.75" customHeight="1" x14ac:dyDescent="0.1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12.75" customHeight="1" x14ac:dyDescent="0.1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12.75" customHeight="1" x14ac:dyDescent="0.1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12.75" customHeight="1" x14ac:dyDescent="0.1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12.75" customHeight="1" x14ac:dyDescent="0.1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12.75" customHeight="1" x14ac:dyDescent="0.1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12.75" customHeight="1" x14ac:dyDescent="0.1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12.75" customHeight="1" x14ac:dyDescent="0.1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12.75" customHeight="1" x14ac:dyDescent="0.1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12.75" customHeight="1" x14ac:dyDescent="0.1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12.75" customHeight="1" x14ac:dyDescent="0.1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12.75" customHeight="1" x14ac:dyDescent="0.1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12.75" customHeight="1" x14ac:dyDescent="0.1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12.75" customHeight="1" x14ac:dyDescent="0.1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12.75" customHeight="1" x14ac:dyDescent="0.1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12.75" customHeight="1" x14ac:dyDescent="0.1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12.75" customHeight="1" x14ac:dyDescent="0.1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12.75" customHeight="1" x14ac:dyDescent="0.1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12.75" customHeight="1" x14ac:dyDescent="0.1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12.75" customHeight="1" x14ac:dyDescent="0.1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12.75" customHeight="1" x14ac:dyDescent="0.1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12.75" customHeight="1" x14ac:dyDescent="0.1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12.75" customHeight="1" x14ac:dyDescent="0.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12.75" customHeight="1" x14ac:dyDescent="0.1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12.75" customHeight="1" x14ac:dyDescent="0.1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12.75" customHeight="1" x14ac:dyDescent="0.1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12.75" customHeight="1" x14ac:dyDescent="0.1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12.75" customHeight="1" x14ac:dyDescent="0.1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12.75" customHeight="1" x14ac:dyDescent="0.1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12.75" customHeight="1" x14ac:dyDescent="0.1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12.75" customHeight="1" x14ac:dyDescent="0.1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12.75" customHeight="1" x14ac:dyDescent="0.1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12.75" customHeight="1" x14ac:dyDescent="0.1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12.75" customHeight="1" x14ac:dyDescent="0.1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12.75" customHeight="1" x14ac:dyDescent="0.1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12.75" customHeight="1" x14ac:dyDescent="0.1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12.75" customHeight="1" x14ac:dyDescent="0.1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12.75" customHeight="1" x14ac:dyDescent="0.1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12.75" customHeight="1" x14ac:dyDescent="0.1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12.75" customHeight="1" x14ac:dyDescent="0.1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12.75" customHeight="1" x14ac:dyDescent="0.1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12.75" customHeight="1" x14ac:dyDescent="0.1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12.75" customHeight="1" x14ac:dyDescent="0.1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12.75" customHeight="1" x14ac:dyDescent="0.1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12.75" customHeight="1" x14ac:dyDescent="0.1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12.75" customHeight="1" x14ac:dyDescent="0.1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12.75" customHeight="1" x14ac:dyDescent="0.1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12.75" customHeight="1" x14ac:dyDescent="0.1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12.75" customHeight="1" x14ac:dyDescent="0.1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12.75" customHeight="1" x14ac:dyDescent="0.1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2.75" customHeight="1" x14ac:dyDescent="0.1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12.75" customHeight="1" x14ac:dyDescent="0.1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12.75" customHeight="1" x14ac:dyDescent="0.1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12.75" customHeight="1" x14ac:dyDescent="0.1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12.75" customHeight="1" x14ac:dyDescent="0.1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12.75" customHeight="1" x14ac:dyDescent="0.1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12.75" customHeight="1" x14ac:dyDescent="0.1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12.75" customHeight="1" x14ac:dyDescent="0.1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12.75" customHeight="1" x14ac:dyDescent="0.1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12.75" customHeight="1" x14ac:dyDescent="0.1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12.75" customHeight="1" x14ac:dyDescent="0.1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12.75" customHeight="1" x14ac:dyDescent="0.1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12.75" customHeight="1" x14ac:dyDescent="0.1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12.75" customHeight="1" x14ac:dyDescent="0.1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12.75" customHeight="1" x14ac:dyDescent="0.1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12.75" customHeight="1" x14ac:dyDescent="0.1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12.75" customHeight="1" x14ac:dyDescent="0.1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12.75" customHeight="1" x14ac:dyDescent="0.1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12.75" customHeight="1" x14ac:dyDescent="0.1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12.75" customHeight="1" x14ac:dyDescent="0.1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12.75" customHeight="1" x14ac:dyDescent="0.1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12.75" customHeight="1" x14ac:dyDescent="0.1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12.75" customHeight="1" x14ac:dyDescent="0.1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12.75" customHeight="1" x14ac:dyDescent="0.1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12.75" customHeight="1" x14ac:dyDescent="0.1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12.75" customHeight="1" x14ac:dyDescent="0.1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12.75" customHeight="1" x14ac:dyDescent="0.1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12.75" customHeight="1" x14ac:dyDescent="0.1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12.75" customHeight="1" x14ac:dyDescent="0.1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12.75" customHeight="1" x14ac:dyDescent="0.1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12.75" customHeight="1" x14ac:dyDescent="0.1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12.75" customHeight="1" x14ac:dyDescent="0.1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12.75" customHeight="1" x14ac:dyDescent="0.1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12.75" customHeight="1" x14ac:dyDescent="0.1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12.75" customHeight="1" x14ac:dyDescent="0.1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12.75" customHeight="1" x14ac:dyDescent="0.1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12.75" customHeight="1" x14ac:dyDescent="0.1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12.75" customHeight="1" x14ac:dyDescent="0.1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12.75" customHeight="1" x14ac:dyDescent="0.1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12.75" customHeight="1" x14ac:dyDescent="0.1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12.75" customHeight="1" x14ac:dyDescent="0.1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12.75" customHeight="1" x14ac:dyDescent="0.1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12.75" customHeight="1" x14ac:dyDescent="0.1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12.75" customHeight="1" x14ac:dyDescent="0.1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12.75" customHeight="1" x14ac:dyDescent="0.1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12.75" customHeight="1" x14ac:dyDescent="0.1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12.75" customHeight="1" x14ac:dyDescent="0.1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12.75" customHeight="1" x14ac:dyDescent="0.1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12.75" customHeight="1" x14ac:dyDescent="0.1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12.75" customHeight="1" x14ac:dyDescent="0.1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12.75" customHeight="1" x14ac:dyDescent="0.1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12.75" customHeight="1" x14ac:dyDescent="0.1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12.75" customHeight="1" x14ac:dyDescent="0.1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12.75" customHeight="1" x14ac:dyDescent="0.1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12.75" customHeight="1" x14ac:dyDescent="0.1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12.75" customHeight="1" x14ac:dyDescent="0.1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12.75" customHeight="1" x14ac:dyDescent="0.1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12.75" customHeight="1" x14ac:dyDescent="0.1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12.75" customHeight="1" x14ac:dyDescent="0.1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12.75" customHeight="1" x14ac:dyDescent="0.1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12.75" customHeight="1" x14ac:dyDescent="0.1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12.75" customHeight="1" x14ac:dyDescent="0.1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12.75" customHeight="1" x14ac:dyDescent="0.1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12.75" customHeight="1" x14ac:dyDescent="0.1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12.75" customHeight="1" x14ac:dyDescent="0.1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12.75" customHeight="1" x14ac:dyDescent="0.1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12.75" customHeight="1" x14ac:dyDescent="0.1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12.75" customHeight="1" x14ac:dyDescent="0.1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12.75" customHeight="1" x14ac:dyDescent="0.1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12.75" customHeight="1" x14ac:dyDescent="0.1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12.75" customHeight="1" x14ac:dyDescent="0.1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12.75" customHeight="1" x14ac:dyDescent="0.1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12.75" customHeight="1" x14ac:dyDescent="0.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12.75" customHeight="1" x14ac:dyDescent="0.1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12.75" customHeight="1" x14ac:dyDescent="0.1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12.75" customHeight="1" x14ac:dyDescent="0.1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12.75" customHeight="1" x14ac:dyDescent="0.1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12.75" customHeight="1" x14ac:dyDescent="0.1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12.75" customHeight="1" x14ac:dyDescent="0.1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12.75" customHeight="1" x14ac:dyDescent="0.1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12.75" customHeight="1" x14ac:dyDescent="0.1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12.75" customHeight="1" x14ac:dyDescent="0.1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12.75" customHeight="1" x14ac:dyDescent="0.1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12.75" customHeight="1" x14ac:dyDescent="0.1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12.75" customHeight="1" x14ac:dyDescent="0.1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12.75" customHeight="1" x14ac:dyDescent="0.1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12.75" customHeight="1" x14ac:dyDescent="0.1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12.75" customHeight="1" x14ac:dyDescent="0.1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12.75" customHeight="1" x14ac:dyDescent="0.1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12.75" customHeight="1" x14ac:dyDescent="0.1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12.75" customHeight="1" x14ac:dyDescent="0.1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12.75" customHeight="1" x14ac:dyDescent="0.1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12.75" customHeight="1" x14ac:dyDescent="0.1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12.75" customHeight="1" x14ac:dyDescent="0.1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12.75" customHeight="1" x14ac:dyDescent="0.1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12.75" customHeight="1" x14ac:dyDescent="0.1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12.75" customHeight="1" x14ac:dyDescent="0.1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12.75" customHeight="1" x14ac:dyDescent="0.1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12.75" customHeight="1" x14ac:dyDescent="0.1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12.75" customHeight="1" x14ac:dyDescent="0.1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12.75" customHeight="1" x14ac:dyDescent="0.1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12.75" customHeight="1" x14ac:dyDescent="0.1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12.75" customHeight="1" x14ac:dyDescent="0.1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12.75" customHeight="1" x14ac:dyDescent="0.1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12.75" customHeight="1" x14ac:dyDescent="0.1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12.75" customHeight="1" x14ac:dyDescent="0.1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12.75" customHeight="1" x14ac:dyDescent="0.1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12.75" customHeight="1" x14ac:dyDescent="0.1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12.75" customHeight="1" x14ac:dyDescent="0.1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12.75" customHeight="1" x14ac:dyDescent="0.1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12.75" customHeight="1" x14ac:dyDescent="0.1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12.75" customHeight="1" x14ac:dyDescent="0.1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12.75" customHeight="1" x14ac:dyDescent="0.1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12.75" customHeight="1" x14ac:dyDescent="0.1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12.75" customHeight="1" x14ac:dyDescent="0.1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12.75" customHeight="1" x14ac:dyDescent="0.1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12.75" customHeight="1" x14ac:dyDescent="0.1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12.75" customHeight="1" x14ac:dyDescent="0.1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12.75" customHeight="1" x14ac:dyDescent="0.1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12.75" customHeight="1" x14ac:dyDescent="0.1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12.75" customHeight="1" x14ac:dyDescent="0.1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12.75" customHeight="1" x14ac:dyDescent="0.1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12.75" customHeight="1" x14ac:dyDescent="0.1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12.75" customHeight="1" x14ac:dyDescent="0.1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12.75" customHeight="1" x14ac:dyDescent="0.1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12.75" customHeight="1" x14ac:dyDescent="0.1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12.75" customHeight="1" x14ac:dyDescent="0.1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12.75" customHeight="1" x14ac:dyDescent="0.1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12.75" customHeight="1" x14ac:dyDescent="0.1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12.75" customHeight="1" x14ac:dyDescent="0.1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12.75" customHeight="1" x14ac:dyDescent="0.1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12.75" customHeight="1" x14ac:dyDescent="0.1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12.75" customHeight="1" x14ac:dyDescent="0.1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12.75" customHeight="1" x14ac:dyDescent="0.1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ht="12.75" customHeight="1" x14ac:dyDescent="0.1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ht="12.75" customHeight="1" x14ac:dyDescent="0.1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ht="12.75" customHeight="1" x14ac:dyDescent="0.1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ht="12.75" customHeight="1" x14ac:dyDescent="0.1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ht="12.75" customHeight="1" x14ac:dyDescent="0.1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ht="12.75" customHeight="1" x14ac:dyDescent="0.1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ht="12.75" customHeight="1" x14ac:dyDescent="0.1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ht="12.75" customHeight="1" x14ac:dyDescent="0.1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ht="12.75" customHeight="1" x14ac:dyDescent="0.1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ht="12.75" customHeight="1" x14ac:dyDescent="0.1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ht="12.75" customHeight="1" x14ac:dyDescent="0.1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ht="12.75" customHeight="1" x14ac:dyDescent="0.1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ht="12.75" customHeight="1" x14ac:dyDescent="0.1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ht="12.75" customHeight="1" x14ac:dyDescent="0.1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ht="12.75" customHeight="1" x14ac:dyDescent="0.1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ht="12.75" customHeight="1" x14ac:dyDescent="0.1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ht="12.75" customHeight="1" x14ac:dyDescent="0.1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ht="12.75" customHeight="1" x14ac:dyDescent="0.1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ht="12.75" customHeight="1" x14ac:dyDescent="0.1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ht="12.75" customHeight="1" x14ac:dyDescent="0.1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ht="12.75" customHeight="1" x14ac:dyDescent="0.1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ht="12.75" customHeight="1" x14ac:dyDescent="0.1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ht="12.75" customHeight="1" x14ac:dyDescent="0.1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 ht="12.75" customHeight="1" x14ac:dyDescent="0.1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 xr3:uid="{958C4451-9541-5A59-BF78-D2F731DF1C81}"/>
  </sheetViews>
  <sheetFormatPr defaultColWidth="14.42578125" defaultRowHeight="15" customHeight="1" x14ac:dyDescent="0.15"/>
  <cols>
    <col min="1" max="1" width="12" customWidth="1"/>
    <col min="2" max="2" width="14.42578125" customWidth="1"/>
    <col min="3" max="3" width="9.3046875" customWidth="1"/>
    <col min="4" max="4" width="7.953125" customWidth="1"/>
    <col min="5" max="5" width="10.515625" customWidth="1"/>
    <col min="6" max="6" width="7.953125" customWidth="1"/>
    <col min="7" max="7" width="9.84375" customWidth="1"/>
    <col min="8" max="8" width="9.57421875" customWidth="1"/>
    <col min="9" max="26" width="7.953125" customWidth="1"/>
  </cols>
  <sheetData>
    <row r="1" spans="1:26" ht="12.75" customHeight="1" x14ac:dyDescent="0.1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</row>
    <row r="2" spans="1:26" ht="12.75" customHeight="1" x14ac:dyDescent="0.1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15">
      <c r="A3" s="17"/>
      <c r="C3" s="17"/>
    </row>
    <row r="4" spans="1:26" ht="12.75" customHeight="1" x14ac:dyDescent="0.15">
      <c r="A4" s="73" t="s">
        <v>24</v>
      </c>
      <c r="B4" s="71"/>
      <c r="C4" s="73" t="s">
        <v>29</v>
      </c>
      <c r="D4" s="71"/>
      <c r="E4" s="72" t="s">
        <v>31</v>
      </c>
      <c r="F4" s="71"/>
      <c r="G4" s="73" t="s">
        <v>35</v>
      </c>
      <c r="H4" s="71"/>
    </row>
    <row r="5" spans="1:26" ht="12.75" customHeight="1" x14ac:dyDescent="0.15">
      <c r="A5" s="18" t="s">
        <v>36</v>
      </c>
      <c r="B5" s="20">
        <v>1.3332999999999999</v>
      </c>
      <c r="C5" s="18" t="s">
        <v>36</v>
      </c>
      <c r="D5" s="20">
        <v>1.3332999999999999</v>
      </c>
      <c r="E5" s="18" t="s">
        <v>36</v>
      </c>
      <c r="F5" s="20">
        <v>1.3332999999999999</v>
      </c>
      <c r="G5" s="20" t="s">
        <v>36</v>
      </c>
      <c r="H5" s="20">
        <v>1.3332999999999999</v>
      </c>
    </row>
    <row r="6" spans="1:26" ht="12.75" customHeight="1" x14ac:dyDescent="0.15">
      <c r="A6" s="18" t="s">
        <v>37</v>
      </c>
      <c r="B6" s="20">
        <v>1</v>
      </c>
      <c r="C6" s="18" t="s">
        <v>37</v>
      </c>
      <c r="D6" s="20">
        <v>1</v>
      </c>
      <c r="E6" s="18" t="s">
        <v>37</v>
      </c>
      <c r="F6" s="20">
        <v>1.3374999999999999</v>
      </c>
      <c r="G6" s="20" t="s">
        <v>37</v>
      </c>
      <c r="H6" s="20">
        <v>1.3374999999999999</v>
      </c>
    </row>
    <row r="7" spans="1:26" ht="12.75" customHeight="1" x14ac:dyDescent="0.15">
      <c r="A7" s="18" t="s">
        <v>38</v>
      </c>
      <c r="B7" s="20">
        <v>1.4</v>
      </c>
      <c r="C7" s="18" t="s">
        <v>38</v>
      </c>
      <c r="D7" s="20">
        <v>1.55</v>
      </c>
      <c r="E7" s="18" t="s">
        <v>38</v>
      </c>
      <c r="F7" s="20">
        <v>1.4125000000000001</v>
      </c>
      <c r="G7" s="20" t="s">
        <v>38</v>
      </c>
      <c r="H7" s="20">
        <v>1.9624999999999999</v>
      </c>
    </row>
    <row r="8" spans="1:26" ht="12.75" customHeight="1" x14ac:dyDescent="0.15">
      <c r="A8" s="18" t="s">
        <v>39</v>
      </c>
      <c r="B8" s="20">
        <v>1.1625000000000001</v>
      </c>
      <c r="C8" s="18" t="s">
        <v>39</v>
      </c>
      <c r="D8" s="20">
        <v>1.1625000000000001</v>
      </c>
      <c r="E8" s="18" t="s">
        <v>39</v>
      </c>
      <c r="F8" s="20">
        <v>1.25</v>
      </c>
      <c r="G8" s="20" t="s">
        <v>39</v>
      </c>
      <c r="H8" s="20">
        <v>1.25</v>
      </c>
    </row>
    <row r="9" spans="1:26" ht="12.75" customHeight="1" x14ac:dyDescent="0.15">
      <c r="A9" s="18" t="s">
        <v>41</v>
      </c>
      <c r="B9" s="20">
        <v>1.4375</v>
      </c>
      <c r="C9" s="18" t="s">
        <v>41</v>
      </c>
      <c r="D9" s="20">
        <v>1.4375</v>
      </c>
      <c r="E9" s="18" t="s">
        <v>41</v>
      </c>
      <c r="F9" s="20">
        <v>1.3332999999999999</v>
      </c>
      <c r="G9" s="20" t="s">
        <v>41</v>
      </c>
      <c r="H9" s="20">
        <v>1.3332999999999999</v>
      </c>
    </row>
    <row r="10" spans="1:26" ht="12.75" customHeight="1" x14ac:dyDescent="0.15">
      <c r="A10" s="18" t="s">
        <v>42</v>
      </c>
      <c r="B10" s="20">
        <v>1.3332999999999999</v>
      </c>
      <c r="C10" s="18" t="s">
        <v>42</v>
      </c>
      <c r="D10" s="20">
        <v>1.3332999999999999</v>
      </c>
      <c r="E10" s="18" t="s">
        <v>42</v>
      </c>
      <c r="F10" s="20">
        <v>1.3332999999999999</v>
      </c>
      <c r="G10" s="20" t="s">
        <v>42</v>
      </c>
      <c r="H10" s="20">
        <v>1.3332999999999999</v>
      </c>
    </row>
    <row r="11" spans="1:26" ht="12.75" customHeight="1" x14ac:dyDescent="0.15">
      <c r="A11" s="18" t="s">
        <v>43</v>
      </c>
      <c r="B11" s="20">
        <v>1.1000000000000001</v>
      </c>
      <c r="C11" s="18" t="s">
        <v>43</v>
      </c>
      <c r="D11" s="20">
        <v>1.1000000000000001</v>
      </c>
      <c r="E11" s="18" t="s">
        <v>43</v>
      </c>
      <c r="F11" s="20">
        <v>1.1000000000000001</v>
      </c>
      <c r="G11" s="20" t="s">
        <v>43</v>
      </c>
      <c r="H11" s="20">
        <v>1.1000000000000001</v>
      </c>
    </row>
    <row r="12" spans="1:26" ht="12.75" customHeight="1" x14ac:dyDescent="0.15">
      <c r="A12" s="18" t="s">
        <v>44</v>
      </c>
      <c r="B12" s="20">
        <v>1.2</v>
      </c>
      <c r="C12" s="18" t="s">
        <v>44</v>
      </c>
      <c r="D12" s="20">
        <v>1.2</v>
      </c>
      <c r="E12" s="18" t="s">
        <v>44</v>
      </c>
      <c r="F12" s="20">
        <v>1.2</v>
      </c>
      <c r="G12" s="20" t="s">
        <v>44</v>
      </c>
      <c r="H12" s="20">
        <v>1.2</v>
      </c>
      <c r="K12" s="22"/>
    </row>
    <row r="13" spans="1:26" ht="12.75" customHeight="1" x14ac:dyDescent="0.15">
      <c r="A13" s="18" t="s">
        <v>45</v>
      </c>
      <c r="B13" s="20">
        <v>-1.05</v>
      </c>
      <c r="C13" s="18" t="s">
        <v>45</v>
      </c>
      <c r="D13" s="20">
        <v>-1.05</v>
      </c>
      <c r="E13" s="18" t="s">
        <v>45</v>
      </c>
      <c r="F13" s="20">
        <v>-1.05</v>
      </c>
      <c r="G13" s="20" t="s">
        <v>45</v>
      </c>
      <c r="H13" s="20">
        <v>-1.05</v>
      </c>
      <c r="K13" s="22"/>
    </row>
    <row r="14" spans="1:26" ht="12.75" customHeight="1" x14ac:dyDescent="0.15">
      <c r="A14" s="17"/>
      <c r="C14" s="17"/>
      <c r="K14" s="22"/>
    </row>
    <row r="15" spans="1:26" ht="12.75" customHeight="1" x14ac:dyDescent="0.15">
      <c r="A15" s="73" t="s">
        <v>46</v>
      </c>
      <c r="B15" s="71"/>
      <c r="C15" s="73" t="s">
        <v>47</v>
      </c>
      <c r="D15" s="71"/>
      <c r="E15" s="73" t="s">
        <v>48</v>
      </c>
      <c r="F15" s="71"/>
      <c r="K15" s="22"/>
    </row>
    <row r="16" spans="1:26" ht="12.75" customHeight="1" x14ac:dyDescent="0.15">
      <c r="A16" s="18" t="s">
        <v>36</v>
      </c>
      <c r="B16" s="20">
        <v>1.3332999999999999</v>
      </c>
      <c r="C16" s="20" t="s">
        <v>36</v>
      </c>
      <c r="D16" s="20">
        <v>1.3332999999999999</v>
      </c>
      <c r="E16" s="18" t="s">
        <v>36</v>
      </c>
      <c r="F16" s="20">
        <v>1.5333000000000001</v>
      </c>
    </row>
    <row r="17" spans="1:6" ht="12.75" customHeight="1" x14ac:dyDescent="0.15">
      <c r="A17" s="18" t="s">
        <v>37</v>
      </c>
      <c r="B17" s="20">
        <v>1.2124999999999999</v>
      </c>
      <c r="C17" s="20" t="s">
        <v>37</v>
      </c>
      <c r="D17" s="20">
        <v>1.2124999999999999</v>
      </c>
      <c r="E17" s="18" t="s">
        <v>37</v>
      </c>
      <c r="F17" s="20">
        <v>1.8374999999999999</v>
      </c>
    </row>
    <row r="18" spans="1:6" ht="12.75" customHeight="1" x14ac:dyDescent="0.15">
      <c r="A18" s="18" t="s">
        <v>38</v>
      </c>
      <c r="B18" s="20">
        <v>1.6</v>
      </c>
      <c r="C18" s="20" t="s">
        <v>38</v>
      </c>
      <c r="D18" s="20">
        <v>1.25</v>
      </c>
      <c r="E18" s="18" t="s">
        <v>38</v>
      </c>
      <c r="F18" s="20">
        <v>1.2</v>
      </c>
    </row>
    <row r="19" spans="1:6" ht="12.75" customHeight="1" x14ac:dyDescent="0.15">
      <c r="A19" s="18" t="s">
        <v>39</v>
      </c>
      <c r="B19" s="20">
        <v>1.4875</v>
      </c>
      <c r="C19" s="20" t="s">
        <v>39</v>
      </c>
      <c r="D19" s="20">
        <v>1.4375</v>
      </c>
      <c r="E19" s="18" t="s">
        <v>39</v>
      </c>
      <c r="F19" s="20">
        <v>1.7625</v>
      </c>
    </row>
    <row r="20" spans="1:6" ht="12.75" customHeight="1" x14ac:dyDescent="0.15">
      <c r="A20" s="18" t="s">
        <v>41</v>
      </c>
      <c r="B20" s="20">
        <v>1.3332999999999999</v>
      </c>
      <c r="C20" s="20" t="s">
        <v>41</v>
      </c>
      <c r="D20" s="20">
        <v>1.3332999999999999</v>
      </c>
      <c r="E20" s="18" t="s">
        <v>41</v>
      </c>
      <c r="F20" s="20">
        <v>1.3332999999999999</v>
      </c>
    </row>
    <row r="21" spans="1:6" ht="12.75" customHeight="1" x14ac:dyDescent="0.15">
      <c r="A21" s="18" t="s">
        <v>42</v>
      </c>
      <c r="B21" s="20">
        <v>1.3332999999999999</v>
      </c>
      <c r="C21" s="20" t="s">
        <v>42</v>
      </c>
      <c r="D21" s="20">
        <v>1.3332999999999999</v>
      </c>
      <c r="E21" s="18" t="s">
        <v>42</v>
      </c>
      <c r="F21" s="20">
        <v>1.8</v>
      </c>
    </row>
    <row r="22" spans="1:6" ht="12.75" customHeight="1" x14ac:dyDescent="0.15">
      <c r="A22" s="18" t="s">
        <v>43</v>
      </c>
      <c r="B22" s="20">
        <v>1.1000000000000001</v>
      </c>
      <c r="C22" s="20" t="s">
        <v>43</v>
      </c>
      <c r="D22" s="20">
        <v>1.1000000000000001</v>
      </c>
      <c r="E22" s="18" t="s">
        <v>43</v>
      </c>
      <c r="F22" s="20">
        <v>1.8</v>
      </c>
    </row>
    <row r="23" spans="1:6" ht="12.75" customHeight="1" x14ac:dyDescent="0.15">
      <c r="A23" s="18" t="s">
        <v>44</v>
      </c>
      <c r="B23" s="20">
        <v>1.2</v>
      </c>
      <c r="C23" s="20" t="s">
        <v>44</v>
      </c>
      <c r="D23" s="20">
        <v>1.2</v>
      </c>
      <c r="E23" s="18" t="s">
        <v>44</v>
      </c>
      <c r="F23" s="20">
        <v>1.1000000000000001</v>
      </c>
    </row>
    <row r="24" spans="1:6" ht="12.75" customHeight="1" x14ac:dyDescent="0.15">
      <c r="A24" s="18" t="s">
        <v>45</v>
      </c>
      <c r="B24" s="20">
        <v>1.05</v>
      </c>
      <c r="C24" s="20" t="s">
        <v>45</v>
      </c>
      <c r="D24" s="20">
        <v>1.05</v>
      </c>
      <c r="E24" s="18" t="s">
        <v>45</v>
      </c>
      <c r="F24" s="20">
        <v>1.05</v>
      </c>
    </row>
    <row r="25" spans="1:6" ht="12.75" customHeight="1" x14ac:dyDescent="0.15">
      <c r="A25" s="17"/>
      <c r="C25" s="17"/>
    </row>
    <row r="26" spans="1:6" ht="12.75" customHeight="1" x14ac:dyDescent="0.15">
      <c r="A26" s="17"/>
      <c r="C26" s="17"/>
    </row>
    <row r="27" spans="1:6" ht="12.75" customHeight="1" x14ac:dyDescent="0.15">
      <c r="A27" s="17"/>
      <c r="C27" s="17"/>
    </row>
    <row r="28" spans="1:6" ht="12.75" customHeight="1" x14ac:dyDescent="0.15">
      <c r="A28" s="74" t="s">
        <v>49</v>
      </c>
      <c r="B28" s="75"/>
      <c r="C28" s="25">
        <v>500</v>
      </c>
    </row>
    <row r="29" spans="1:6" ht="12.75" customHeight="1" x14ac:dyDescent="0.15">
      <c r="A29" s="17"/>
      <c r="C29" s="17"/>
    </row>
    <row r="30" spans="1:6" ht="12.75" customHeight="1" x14ac:dyDescent="0.15">
      <c r="A30" s="27" t="s">
        <v>60</v>
      </c>
      <c r="B30" s="28" t="s">
        <v>61</v>
      </c>
      <c r="C30" s="28" t="s">
        <v>62</v>
      </c>
    </row>
    <row r="31" spans="1:6" ht="12.75" customHeight="1" x14ac:dyDescent="0.15">
      <c r="A31" s="29" t="s">
        <v>63</v>
      </c>
      <c r="B31" s="30">
        <v>5.7333333333299999E-2</v>
      </c>
      <c r="C31" s="32">
        <f t="shared" ref="C31:C34" si="0">B31*$C$28</f>
        <v>28.666666666649999</v>
      </c>
    </row>
    <row r="32" spans="1:6" ht="12.75" customHeight="1" x14ac:dyDescent="0.15">
      <c r="A32" s="29" t="s">
        <v>64</v>
      </c>
      <c r="B32" s="30">
        <v>0.05</v>
      </c>
      <c r="C32" s="32">
        <f t="shared" si="0"/>
        <v>25</v>
      </c>
    </row>
    <row r="33" spans="1:3" ht="12.75" customHeight="1" x14ac:dyDescent="0.15">
      <c r="A33" s="29" t="s">
        <v>65</v>
      </c>
      <c r="B33" s="30">
        <v>0.15</v>
      </c>
      <c r="C33" s="32">
        <f t="shared" si="0"/>
        <v>75</v>
      </c>
    </row>
    <row r="34" spans="1:3" ht="12.75" customHeight="1" x14ac:dyDescent="0.15">
      <c r="A34" s="18" t="s">
        <v>67</v>
      </c>
      <c r="B34" s="30">
        <v>0.40033333333330001</v>
      </c>
      <c r="C34" s="32">
        <f t="shared" si="0"/>
        <v>200.16666666665</v>
      </c>
    </row>
    <row r="35" spans="1:3" ht="12.75" customHeight="1" x14ac:dyDescent="0.15">
      <c r="A35" s="17"/>
      <c r="C35" s="17"/>
    </row>
    <row r="36" spans="1:3" ht="12.75" customHeight="1" x14ac:dyDescent="0.15">
      <c r="A36" s="17"/>
      <c r="C36" s="17"/>
    </row>
    <row r="37" spans="1:3" ht="12.75" customHeight="1" x14ac:dyDescent="0.15">
      <c r="A37" s="17"/>
      <c r="C37" s="17"/>
    </row>
    <row r="38" spans="1:3" ht="12.75" customHeight="1" x14ac:dyDescent="0.15">
      <c r="A38" s="17"/>
      <c r="C38" s="17"/>
    </row>
    <row r="39" spans="1:3" ht="12.75" customHeight="1" x14ac:dyDescent="0.15">
      <c r="A39" s="17"/>
      <c r="C39" s="17"/>
    </row>
    <row r="40" spans="1:3" ht="12.75" customHeight="1" x14ac:dyDescent="0.15">
      <c r="A40" s="17"/>
      <c r="C40" s="17"/>
    </row>
    <row r="41" spans="1:3" ht="12.75" customHeight="1" x14ac:dyDescent="0.15">
      <c r="A41" s="17"/>
      <c r="C41" s="17"/>
    </row>
    <row r="42" spans="1:3" ht="12.75" customHeight="1" x14ac:dyDescent="0.15">
      <c r="A42" s="17"/>
      <c r="C42" s="17"/>
    </row>
    <row r="43" spans="1:3" ht="12.75" customHeight="1" x14ac:dyDescent="0.15">
      <c r="A43" s="17"/>
      <c r="C43" s="17"/>
    </row>
    <row r="44" spans="1:3" ht="12.75" customHeight="1" x14ac:dyDescent="0.15">
      <c r="A44" s="17"/>
      <c r="C44" s="17"/>
    </row>
    <row r="45" spans="1:3" ht="12.75" customHeight="1" x14ac:dyDescent="0.15">
      <c r="A45" s="17"/>
      <c r="C45" s="17"/>
    </row>
    <row r="46" spans="1:3" ht="12.75" customHeight="1" x14ac:dyDescent="0.15">
      <c r="A46" s="17"/>
      <c r="C46" s="17"/>
    </row>
    <row r="47" spans="1:3" ht="12.75" customHeight="1" x14ac:dyDescent="0.15">
      <c r="A47" s="17"/>
      <c r="C47" s="17"/>
    </row>
    <row r="48" spans="1:3" ht="12.75" customHeight="1" x14ac:dyDescent="0.15">
      <c r="A48" s="17"/>
      <c r="C48" s="17"/>
    </row>
    <row r="49" spans="1:3" ht="12.75" customHeight="1" x14ac:dyDescent="0.15">
      <c r="A49" s="17"/>
      <c r="C49" s="17"/>
    </row>
    <row r="50" spans="1:3" ht="12.75" customHeight="1" x14ac:dyDescent="0.15">
      <c r="A50" s="17"/>
      <c r="C50" s="17"/>
    </row>
    <row r="51" spans="1:3" ht="12.75" customHeight="1" x14ac:dyDescent="0.15">
      <c r="A51" s="17"/>
      <c r="C51" s="17"/>
    </row>
    <row r="52" spans="1:3" ht="12.75" customHeight="1" x14ac:dyDescent="0.15">
      <c r="A52" s="17"/>
      <c r="C52" s="17"/>
    </row>
    <row r="53" spans="1:3" ht="12.75" customHeight="1" x14ac:dyDescent="0.15">
      <c r="A53" s="17"/>
      <c r="C53" s="17"/>
    </row>
    <row r="54" spans="1:3" ht="12.75" customHeight="1" x14ac:dyDescent="0.15">
      <c r="A54" s="17"/>
      <c r="C54" s="17"/>
    </row>
    <row r="55" spans="1:3" ht="12.75" customHeight="1" x14ac:dyDescent="0.15">
      <c r="A55" s="17"/>
      <c r="C55" s="17"/>
    </row>
    <row r="56" spans="1:3" ht="12.75" customHeight="1" x14ac:dyDescent="0.15">
      <c r="A56" s="17"/>
      <c r="C56" s="17"/>
    </row>
    <row r="57" spans="1:3" ht="12.75" customHeight="1" x14ac:dyDescent="0.15">
      <c r="A57" s="17"/>
      <c r="C57" s="17"/>
    </row>
    <row r="58" spans="1:3" ht="12.75" customHeight="1" x14ac:dyDescent="0.15">
      <c r="A58" s="17"/>
      <c r="C58" s="17"/>
    </row>
    <row r="59" spans="1:3" ht="12.75" customHeight="1" x14ac:dyDescent="0.15">
      <c r="A59" s="17"/>
      <c r="C59" s="17"/>
    </row>
    <row r="60" spans="1:3" ht="12.75" customHeight="1" x14ac:dyDescent="0.15">
      <c r="A60" s="17"/>
      <c r="C60" s="17"/>
    </row>
    <row r="61" spans="1:3" ht="12.75" customHeight="1" x14ac:dyDescent="0.15">
      <c r="A61" s="17"/>
      <c r="C61" s="17"/>
    </row>
    <row r="62" spans="1:3" ht="12.75" customHeight="1" x14ac:dyDescent="0.15">
      <c r="A62" s="17"/>
      <c r="C62" s="17"/>
    </row>
    <row r="63" spans="1:3" ht="12.75" customHeight="1" x14ac:dyDescent="0.15">
      <c r="A63" s="17"/>
      <c r="C63" s="17"/>
    </row>
    <row r="64" spans="1:3" ht="12.75" customHeight="1" x14ac:dyDescent="0.15">
      <c r="A64" s="17"/>
      <c r="C64" s="17"/>
    </row>
    <row r="65" spans="1:3" ht="12.75" customHeight="1" x14ac:dyDescent="0.15">
      <c r="A65" s="17"/>
      <c r="C65" s="17"/>
    </row>
    <row r="66" spans="1:3" ht="12.75" customHeight="1" x14ac:dyDescent="0.15">
      <c r="A66" s="17"/>
      <c r="C66" s="17"/>
    </row>
    <row r="67" spans="1:3" ht="12.75" customHeight="1" x14ac:dyDescent="0.15">
      <c r="A67" s="17"/>
      <c r="C67" s="17"/>
    </row>
    <row r="68" spans="1:3" ht="12.75" customHeight="1" x14ac:dyDescent="0.15">
      <c r="A68" s="17"/>
      <c r="C68" s="17"/>
    </row>
    <row r="69" spans="1:3" ht="12.75" customHeight="1" x14ac:dyDescent="0.15">
      <c r="A69" s="17"/>
      <c r="C69" s="17"/>
    </row>
    <row r="70" spans="1:3" ht="12.75" customHeight="1" x14ac:dyDescent="0.15">
      <c r="A70" s="17"/>
      <c r="C70" s="17"/>
    </row>
    <row r="71" spans="1:3" ht="12.75" customHeight="1" x14ac:dyDescent="0.15">
      <c r="A71" s="17"/>
      <c r="C71" s="17"/>
    </row>
    <row r="72" spans="1:3" ht="12.75" customHeight="1" x14ac:dyDescent="0.15">
      <c r="A72" s="17"/>
      <c r="C72" s="17"/>
    </row>
    <row r="73" spans="1:3" ht="12.75" customHeight="1" x14ac:dyDescent="0.15">
      <c r="A73" s="17"/>
      <c r="C73" s="17"/>
    </row>
    <row r="74" spans="1:3" ht="12.75" customHeight="1" x14ac:dyDescent="0.15">
      <c r="A74" s="17"/>
      <c r="C74" s="17"/>
    </row>
    <row r="75" spans="1:3" ht="12.75" customHeight="1" x14ac:dyDescent="0.15">
      <c r="A75" s="17"/>
      <c r="C75" s="17"/>
    </row>
    <row r="76" spans="1:3" ht="12.75" customHeight="1" x14ac:dyDescent="0.15">
      <c r="A76" s="17"/>
      <c r="C76" s="17"/>
    </row>
    <row r="77" spans="1:3" ht="12.75" customHeight="1" x14ac:dyDescent="0.15">
      <c r="A77" s="17"/>
      <c r="C77" s="17"/>
    </row>
    <row r="78" spans="1:3" ht="12.75" customHeight="1" x14ac:dyDescent="0.15">
      <c r="A78" s="17"/>
      <c r="C78" s="17"/>
    </row>
    <row r="79" spans="1:3" ht="12.75" customHeight="1" x14ac:dyDescent="0.15">
      <c r="A79" s="17"/>
      <c r="C79" s="17"/>
    </row>
    <row r="80" spans="1:3" ht="12.75" customHeight="1" x14ac:dyDescent="0.15">
      <c r="A80" s="17"/>
      <c r="C80" s="17"/>
    </row>
    <row r="81" spans="1:3" ht="12.75" customHeight="1" x14ac:dyDescent="0.15">
      <c r="A81" s="17"/>
      <c r="C81" s="17"/>
    </row>
    <row r="82" spans="1:3" ht="12.75" customHeight="1" x14ac:dyDescent="0.15">
      <c r="A82" s="17"/>
      <c r="C82" s="17"/>
    </row>
    <row r="83" spans="1:3" ht="12.75" customHeight="1" x14ac:dyDescent="0.15">
      <c r="A83" s="17"/>
      <c r="C83" s="17"/>
    </row>
    <row r="84" spans="1:3" ht="12.75" customHeight="1" x14ac:dyDescent="0.15">
      <c r="A84" s="17"/>
      <c r="C84" s="17"/>
    </row>
    <row r="85" spans="1:3" ht="12.75" customHeight="1" x14ac:dyDescent="0.15">
      <c r="A85" s="17"/>
      <c r="C85" s="17"/>
    </row>
    <row r="86" spans="1:3" ht="12.75" customHeight="1" x14ac:dyDescent="0.15">
      <c r="A86" s="17"/>
      <c r="C86" s="17"/>
    </row>
    <row r="87" spans="1:3" ht="12.75" customHeight="1" x14ac:dyDescent="0.15">
      <c r="A87" s="17"/>
      <c r="C87" s="17"/>
    </row>
    <row r="88" spans="1:3" ht="12.75" customHeight="1" x14ac:dyDescent="0.15">
      <c r="A88" s="17"/>
      <c r="C88" s="17"/>
    </row>
    <row r="89" spans="1:3" ht="12.75" customHeight="1" x14ac:dyDescent="0.15">
      <c r="A89" s="17"/>
      <c r="C89" s="17"/>
    </row>
    <row r="90" spans="1:3" ht="12.75" customHeight="1" x14ac:dyDescent="0.15">
      <c r="A90" s="17"/>
      <c r="C90" s="17"/>
    </row>
    <row r="91" spans="1:3" ht="12.75" customHeight="1" x14ac:dyDescent="0.15">
      <c r="A91" s="17"/>
      <c r="C91" s="17"/>
    </row>
    <row r="92" spans="1:3" ht="12.75" customHeight="1" x14ac:dyDescent="0.15">
      <c r="A92" s="17"/>
      <c r="C92" s="17"/>
    </row>
    <row r="93" spans="1:3" ht="12.75" customHeight="1" x14ac:dyDescent="0.15">
      <c r="A93" s="17"/>
      <c r="C93" s="17"/>
    </row>
    <row r="94" spans="1:3" ht="12.75" customHeight="1" x14ac:dyDescent="0.15">
      <c r="A94" s="17"/>
      <c r="C94" s="17"/>
    </row>
    <row r="95" spans="1:3" ht="12.75" customHeight="1" x14ac:dyDescent="0.15">
      <c r="A95" s="17"/>
      <c r="C95" s="17"/>
    </row>
    <row r="96" spans="1:3" ht="12.75" customHeight="1" x14ac:dyDescent="0.15">
      <c r="A96" s="17"/>
      <c r="C96" s="17"/>
    </row>
    <row r="97" spans="1:3" ht="12.75" customHeight="1" x14ac:dyDescent="0.15">
      <c r="A97" s="17"/>
      <c r="C97" s="17"/>
    </row>
    <row r="98" spans="1:3" ht="12.75" customHeight="1" x14ac:dyDescent="0.15">
      <c r="A98" s="17"/>
      <c r="C98" s="17"/>
    </row>
    <row r="99" spans="1:3" ht="12.75" customHeight="1" x14ac:dyDescent="0.15">
      <c r="A99" s="17"/>
      <c r="C99" s="17"/>
    </row>
    <row r="100" spans="1:3" ht="12.75" customHeight="1" x14ac:dyDescent="0.15">
      <c r="A100" s="17"/>
      <c r="C100" s="17"/>
    </row>
    <row r="101" spans="1:3" ht="12.75" customHeight="1" x14ac:dyDescent="0.15">
      <c r="A101" s="17"/>
      <c r="C101" s="17"/>
    </row>
    <row r="102" spans="1:3" ht="12.75" customHeight="1" x14ac:dyDescent="0.15">
      <c r="A102" s="17"/>
      <c r="C102" s="17"/>
    </row>
    <row r="103" spans="1:3" ht="12.75" customHeight="1" x14ac:dyDescent="0.15">
      <c r="A103" s="17"/>
      <c r="C103" s="17"/>
    </row>
    <row r="104" spans="1:3" ht="12.75" customHeight="1" x14ac:dyDescent="0.15">
      <c r="A104" s="17"/>
      <c r="C104" s="17"/>
    </row>
    <row r="105" spans="1:3" ht="12.75" customHeight="1" x14ac:dyDescent="0.15">
      <c r="A105" s="17"/>
      <c r="C105" s="17"/>
    </row>
    <row r="106" spans="1:3" ht="12.75" customHeight="1" x14ac:dyDescent="0.15">
      <c r="A106" s="17"/>
      <c r="C106" s="17"/>
    </row>
    <row r="107" spans="1:3" ht="12.75" customHeight="1" x14ac:dyDescent="0.15">
      <c r="A107" s="17"/>
      <c r="C107" s="17"/>
    </row>
    <row r="108" spans="1:3" ht="12.75" customHeight="1" x14ac:dyDescent="0.15">
      <c r="A108" s="17"/>
      <c r="C108" s="17"/>
    </row>
    <row r="109" spans="1:3" ht="12.75" customHeight="1" x14ac:dyDescent="0.15">
      <c r="A109" s="17"/>
      <c r="C109" s="17"/>
    </row>
    <row r="110" spans="1:3" ht="12.75" customHeight="1" x14ac:dyDescent="0.15">
      <c r="A110" s="17"/>
      <c r="C110" s="17"/>
    </row>
    <row r="111" spans="1:3" ht="12.75" customHeight="1" x14ac:dyDescent="0.15">
      <c r="A111" s="17"/>
      <c r="C111" s="17"/>
    </row>
    <row r="112" spans="1:3" ht="12.75" customHeight="1" x14ac:dyDescent="0.15">
      <c r="A112" s="17"/>
      <c r="C112" s="17"/>
    </row>
    <row r="113" spans="1:3" ht="12.75" customHeight="1" x14ac:dyDescent="0.15">
      <c r="A113" s="17"/>
      <c r="C113" s="17"/>
    </row>
    <row r="114" spans="1:3" ht="12.75" customHeight="1" x14ac:dyDescent="0.15">
      <c r="A114" s="17"/>
      <c r="C114" s="17"/>
    </row>
    <row r="115" spans="1:3" ht="12.75" customHeight="1" x14ac:dyDescent="0.15">
      <c r="A115" s="17"/>
      <c r="C115" s="17"/>
    </row>
    <row r="116" spans="1:3" ht="12.75" customHeight="1" x14ac:dyDescent="0.15">
      <c r="A116" s="17"/>
      <c r="C116" s="17"/>
    </row>
    <row r="117" spans="1:3" ht="12.75" customHeight="1" x14ac:dyDescent="0.15">
      <c r="A117" s="17"/>
      <c r="C117" s="17"/>
    </row>
    <row r="118" spans="1:3" ht="12.75" customHeight="1" x14ac:dyDescent="0.15">
      <c r="A118" s="17"/>
      <c r="C118" s="17"/>
    </row>
    <row r="119" spans="1:3" ht="12.75" customHeight="1" x14ac:dyDescent="0.15">
      <c r="A119" s="17"/>
      <c r="C119" s="17"/>
    </row>
    <row r="120" spans="1:3" ht="12.75" customHeight="1" x14ac:dyDescent="0.15">
      <c r="A120" s="17"/>
      <c r="C120" s="17"/>
    </row>
    <row r="121" spans="1:3" ht="12.75" customHeight="1" x14ac:dyDescent="0.15">
      <c r="A121" s="17"/>
      <c r="C121" s="17"/>
    </row>
    <row r="122" spans="1:3" ht="12.75" customHeight="1" x14ac:dyDescent="0.15">
      <c r="A122" s="17"/>
      <c r="C122" s="17"/>
    </row>
    <row r="123" spans="1:3" ht="12.75" customHeight="1" x14ac:dyDescent="0.15">
      <c r="A123" s="17"/>
      <c r="C123" s="17"/>
    </row>
    <row r="124" spans="1:3" ht="12.75" customHeight="1" x14ac:dyDescent="0.15">
      <c r="A124" s="17"/>
      <c r="C124" s="17"/>
    </row>
    <row r="125" spans="1:3" ht="12.75" customHeight="1" x14ac:dyDescent="0.15">
      <c r="A125" s="17"/>
      <c r="C125" s="17"/>
    </row>
    <row r="126" spans="1:3" ht="12.75" customHeight="1" x14ac:dyDescent="0.15">
      <c r="A126" s="17"/>
      <c r="C126" s="17"/>
    </row>
    <row r="127" spans="1:3" ht="12.75" customHeight="1" x14ac:dyDescent="0.15">
      <c r="A127" s="17"/>
      <c r="C127" s="17"/>
    </row>
    <row r="128" spans="1:3" ht="12.75" customHeight="1" x14ac:dyDescent="0.15">
      <c r="A128" s="17"/>
      <c r="C128" s="17"/>
    </row>
    <row r="129" spans="1:3" ht="12.75" customHeight="1" x14ac:dyDescent="0.15">
      <c r="A129" s="17"/>
      <c r="C129" s="17"/>
    </row>
    <row r="130" spans="1:3" ht="12.75" customHeight="1" x14ac:dyDescent="0.15">
      <c r="A130" s="17"/>
      <c r="C130" s="17"/>
    </row>
    <row r="131" spans="1:3" ht="12.75" customHeight="1" x14ac:dyDescent="0.15">
      <c r="A131" s="17"/>
      <c r="C131" s="17"/>
    </row>
    <row r="132" spans="1:3" ht="12.75" customHeight="1" x14ac:dyDescent="0.15">
      <c r="A132" s="17"/>
      <c r="C132" s="17"/>
    </row>
    <row r="133" spans="1:3" ht="12.75" customHeight="1" x14ac:dyDescent="0.15">
      <c r="A133" s="17"/>
      <c r="C133" s="17"/>
    </row>
    <row r="134" spans="1:3" ht="12.75" customHeight="1" x14ac:dyDescent="0.15">
      <c r="A134" s="17"/>
      <c r="C134" s="17"/>
    </row>
    <row r="135" spans="1:3" ht="12.75" customHeight="1" x14ac:dyDescent="0.15">
      <c r="A135" s="17"/>
      <c r="C135" s="17"/>
    </row>
    <row r="136" spans="1:3" ht="12.75" customHeight="1" x14ac:dyDescent="0.15">
      <c r="A136" s="17"/>
      <c r="C136" s="17"/>
    </row>
    <row r="137" spans="1:3" ht="12.75" customHeight="1" x14ac:dyDescent="0.15">
      <c r="A137" s="17"/>
      <c r="C137" s="17"/>
    </row>
    <row r="138" spans="1:3" ht="12.75" customHeight="1" x14ac:dyDescent="0.15">
      <c r="A138" s="17"/>
      <c r="C138" s="17"/>
    </row>
    <row r="139" spans="1:3" ht="12.75" customHeight="1" x14ac:dyDescent="0.15">
      <c r="A139" s="17"/>
      <c r="C139" s="17"/>
    </row>
    <row r="140" spans="1:3" ht="12.75" customHeight="1" x14ac:dyDescent="0.15">
      <c r="A140" s="17"/>
      <c r="C140" s="17"/>
    </row>
    <row r="141" spans="1:3" ht="12.75" customHeight="1" x14ac:dyDescent="0.15">
      <c r="A141" s="17"/>
      <c r="C141" s="17"/>
    </row>
    <row r="142" spans="1:3" ht="12.75" customHeight="1" x14ac:dyDescent="0.15">
      <c r="A142" s="17"/>
      <c r="C142" s="17"/>
    </row>
    <row r="143" spans="1:3" ht="12.75" customHeight="1" x14ac:dyDescent="0.15">
      <c r="A143" s="17"/>
      <c r="C143" s="17"/>
    </row>
    <row r="144" spans="1:3" ht="12.75" customHeight="1" x14ac:dyDescent="0.15">
      <c r="A144" s="17"/>
      <c r="C144" s="17"/>
    </row>
    <row r="145" spans="1:3" ht="12.75" customHeight="1" x14ac:dyDescent="0.15">
      <c r="A145" s="17"/>
      <c r="C145" s="17"/>
    </row>
    <row r="146" spans="1:3" ht="12.75" customHeight="1" x14ac:dyDescent="0.15">
      <c r="A146" s="17"/>
      <c r="C146" s="17"/>
    </row>
    <row r="147" spans="1:3" ht="12.75" customHeight="1" x14ac:dyDescent="0.15">
      <c r="A147" s="17"/>
      <c r="C147" s="17"/>
    </row>
    <row r="148" spans="1:3" ht="12.75" customHeight="1" x14ac:dyDescent="0.15">
      <c r="A148" s="17"/>
      <c r="C148" s="17"/>
    </row>
    <row r="149" spans="1:3" ht="12.75" customHeight="1" x14ac:dyDescent="0.15">
      <c r="A149" s="17"/>
      <c r="C149" s="17"/>
    </row>
    <row r="150" spans="1:3" ht="12.75" customHeight="1" x14ac:dyDescent="0.15">
      <c r="A150" s="17"/>
      <c r="C150" s="17"/>
    </row>
    <row r="151" spans="1:3" ht="12.75" customHeight="1" x14ac:dyDescent="0.15">
      <c r="A151" s="17"/>
      <c r="C151" s="17"/>
    </row>
    <row r="152" spans="1:3" ht="12.75" customHeight="1" x14ac:dyDescent="0.15">
      <c r="A152" s="17"/>
      <c r="C152" s="17"/>
    </row>
    <row r="153" spans="1:3" ht="12.75" customHeight="1" x14ac:dyDescent="0.15">
      <c r="A153" s="17"/>
      <c r="C153" s="17"/>
    </row>
    <row r="154" spans="1:3" ht="12.75" customHeight="1" x14ac:dyDescent="0.15">
      <c r="A154" s="17"/>
      <c r="C154" s="17"/>
    </row>
    <row r="155" spans="1:3" ht="12.75" customHeight="1" x14ac:dyDescent="0.15">
      <c r="A155" s="17"/>
      <c r="C155" s="17"/>
    </row>
    <row r="156" spans="1:3" ht="12.75" customHeight="1" x14ac:dyDescent="0.15">
      <c r="A156" s="17"/>
      <c r="C156" s="17"/>
    </row>
    <row r="157" spans="1:3" ht="12.75" customHeight="1" x14ac:dyDescent="0.15">
      <c r="A157" s="17"/>
      <c r="C157" s="17"/>
    </row>
    <row r="158" spans="1:3" ht="12.75" customHeight="1" x14ac:dyDescent="0.15">
      <c r="A158" s="17"/>
      <c r="C158" s="17"/>
    </row>
    <row r="159" spans="1:3" ht="12.75" customHeight="1" x14ac:dyDescent="0.15">
      <c r="A159" s="17"/>
      <c r="C159" s="17"/>
    </row>
    <row r="160" spans="1:3" ht="12.75" customHeight="1" x14ac:dyDescent="0.15">
      <c r="A160" s="17"/>
      <c r="C160" s="17"/>
    </row>
    <row r="161" spans="1:3" ht="12.75" customHeight="1" x14ac:dyDescent="0.15">
      <c r="A161" s="17"/>
      <c r="C161" s="17"/>
    </row>
    <row r="162" spans="1:3" ht="12.75" customHeight="1" x14ac:dyDescent="0.15">
      <c r="A162" s="17"/>
      <c r="C162" s="17"/>
    </row>
    <row r="163" spans="1:3" ht="12.75" customHeight="1" x14ac:dyDescent="0.15">
      <c r="A163" s="17"/>
      <c r="C163" s="17"/>
    </row>
    <row r="164" spans="1:3" ht="12.75" customHeight="1" x14ac:dyDescent="0.15">
      <c r="A164" s="17"/>
      <c r="C164" s="17"/>
    </row>
    <row r="165" spans="1:3" ht="12.75" customHeight="1" x14ac:dyDescent="0.15">
      <c r="A165" s="17"/>
      <c r="C165" s="17"/>
    </row>
    <row r="166" spans="1:3" ht="12.75" customHeight="1" x14ac:dyDescent="0.15">
      <c r="A166" s="17"/>
      <c r="C166" s="17"/>
    </row>
    <row r="167" spans="1:3" ht="12.75" customHeight="1" x14ac:dyDescent="0.15">
      <c r="A167" s="17"/>
      <c r="C167" s="17"/>
    </row>
    <row r="168" spans="1:3" ht="12.75" customHeight="1" x14ac:dyDescent="0.15">
      <c r="A168" s="17"/>
      <c r="C168" s="17"/>
    </row>
    <row r="169" spans="1:3" ht="12.75" customHeight="1" x14ac:dyDescent="0.15">
      <c r="A169" s="17"/>
      <c r="C169" s="17"/>
    </row>
    <row r="170" spans="1:3" ht="12.75" customHeight="1" x14ac:dyDescent="0.15">
      <c r="A170" s="17"/>
      <c r="C170" s="17"/>
    </row>
    <row r="171" spans="1:3" ht="12.75" customHeight="1" x14ac:dyDescent="0.15">
      <c r="A171" s="17"/>
      <c r="C171" s="17"/>
    </row>
    <row r="172" spans="1:3" ht="12.75" customHeight="1" x14ac:dyDescent="0.15">
      <c r="A172" s="17"/>
      <c r="C172" s="17"/>
    </row>
    <row r="173" spans="1:3" ht="12.75" customHeight="1" x14ac:dyDescent="0.15">
      <c r="A173" s="17"/>
      <c r="C173" s="17"/>
    </row>
    <row r="174" spans="1:3" ht="12.75" customHeight="1" x14ac:dyDescent="0.15">
      <c r="A174" s="17"/>
      <c r="C174" s="17"/>
    </row>
    <row r="175" spans="1:3" ht="12.75" customHeight="1" x14ac:dyDescent="0.15">
      <c r="A175" s="17"/>
      <c r="C175" s="17"/>
    </row>
    <row r="176" spans="1:3" ht="12.75" customHeight="1" x14ac:dyDescent="0.15">
      <c r="A176" s="17"/>
      <c r="C176" s="17"/>
    </row>
    <row r="177" spans="1:3" ht="12.75" customHeight="1" x14ac:dyDescent="0.15">
      <c r="A177" s="17"/>
      <c r="C177" s="17"/>
    </row>
    <row r="178" spans="1:3" ht="12.75" customHeight="1" x14ac:dyDescent="0.15">
      <c r="A178" s="17"/>
      <c r="C178" s="17"/>
    </row>
    <row r="179" spans="1:3" ht="12.75" customHeight="1" x14ac:dyDescent="0.15">
      <c r="A179" s="17"/>
      <c r="C179" s="17"/>
    </row>
    <row r="180" spans="1:3" ht="12.75" customHeight="1" x14ac:dyDescent="0.15">
      <c r="A180" s="17"/>
      <c r="C180" s="17"/>
    </row>
    <row r="181" spans="1:3" ht="12.75" customHeight="1" x14ac:dyDescent="0.15">
      <c r="A181" s="17"/>
      <c r="C181" s="17"/>
    </row>
    <row r="182" spans="1:3" ht="12.75" customHeight="1" x14ac:dyDescent="0.15">
      <c r="A182" s="17"/>
      <c r="C182" s="17"/>
    </row>
    <row r="183" spans="1:3" ht="12.75" customHeight="1" x14ac:dyDescent="0.15">
      <c r="A183" s="17"/>
      <c r="C183" s="17"/>
    </row>
    <row r="184" spans="1:3" ht="12.75" customHeight="1" x14ac:dyDescent="0.15">
      <c r="A184" s="17"/>
      <c r="C184" s="17"/>
    </row>
    <row r="185" spans="1:3" ht="12.75" customHeight="1" x14ac:dyDescent="0.15">
      <c r="A185" s="17"/>
      <c r="C185" s="17"/>
    </row>
    <row r="186" spans="1:3" ht="12.75" customHeight="1" x14ac:dyDescent="0.15">
      <c r="A186" s="17"/>
      <c r="C186" s="17"/>
    </row>
    <row r="187" spans="1:3" ht="12.75" customHeight="1" x14ac:dyDescent="0.15">
      <c r="A187" s="17"/>
      <c r="C187" s="17"/>
    </row>
    <row r="188" spans="1:3" ht="12.75" customHeight="1" x14ac:dyDescent="0.15">
      <c r="A188" s="17"/>
      <c r="C188" s="17"/>
    </row>
    <row r="189" spans="1:3" ht="12.75" customHeight="1" x14ac:dyDescent="0.15">
      <c r="A189" s="17"/>
      <c r="C189" s="17"/>
    </row>
    <row r="190" spans="1:3" ht="12.75" customHeight="1" x14ac:dyDescent="0.15">
      <c r="A190" s="17"/>
      <c r="C190" s="17"/>
    </row>
    <row r="191" spans="1:3" ht="12.75" customHeight="1" x14ac:dyDescent="0.15">
      <c r="A191" s="17"/>
      <c r="C191" s="17"/>
    </row>
    <row r="192" spans="1:3" ht="12.75" customHeight="1" x14ac:dyDescent="0.15">
      <c r="A192" s="17"/>
      <c r="C192" s="17"/>
    </row>
    <row r="193" spans="1:3" ht="12.75" customHeight="1" x14ac:dyDescent="0.15">
      <c r="A193" s="17"/>
      <c r="C193" s="17"/>
    </row>
    <row r="194" spans="1:3" ht="12.75" customHeight="1" x14ac:dyDescent="0.15">
      <c r="A194" s="17"/>
      <c r="C194" s="17"/>
    </row>
    <row r="195" spans="1:3" ht="12.75" customHeight="1" x14ac:dyDescent="0.15">
      <c r="A195" s="17"/>
      <c r="C195" s="17"/>
    </row>
    <row r="196" spans="1:3" ht="12.75" customHeight="1" x14ac:dyDescent="0.15">
      <c r="A196" s="17"/>
      <c r="C196" s="17"/>
    </row>
    <row r="197" spans="1:3" ht="12.75" customHeight="1" x14ac:dyDescent="0.15">
      <c r="A197" s="17"/>
      <c r="C197" s="17"/>
    </row>
    <row r="198" spans="1:3" ht="12.75" customHeight="1" x14ac:dyDescent="0.15">
      <c r="A198" s="17"/>
      <c r="C198" s="17"/>
    </row>
    <row r="199" spans="1:3" ht="12.75" customHeight="1" x14ac:dyDescent="0.15">
      <c r="A199" s="17"/>
      <c r="C199" s="17"/>
    </row>
    <row r="200" spans="1:3" ht="12.75" customHeight="1" x14ac:dyDescent="0.15">
      <c r="A200" s="17"/>
      <c r="C200" s="17"/>
    </row>
    <row r="201" spans="1:3" ht="12.75" customHeight="1" x14ac:dyDescent="0.15">
      <c r="A201" s="17"/>
      <c r="C201" s="17"/>
    </row>
    <row r="202" spans="1:3" ht="12.75" customHeight="1" x14ac:dyDescent="0.15">
      <c r="A202" s="17"/>
      <c r="C202" s="17"/>
    </row>
    <row r="203" spans="1:3" ht="12.75" customHeight="1" x14ac:dyDescent="0.15">
      <c r="A203" s="17"/>
      <c r="C203" s="17"/>
    </row>
    <row r="204" spans="1:3" ht="12.75" customHeight="1" x14ac:dyDescent="0.15">
      <c r="A204" s="17"/>
      <c r="C204" s="17"/>
    </row>
    <row r="205" spans="1:3" ht="12.75" customHeight="1" x14ac:dyDescent="0.15">
      <c r="A205" s="17"/>
      <c r="C205" s="17"/>
    </row>
    <row r="206" spans="1:3" ht="12.75" customHeight="1" x14ac:dyDescent="0.15">
      <c r="A206" s="17"/>
      <c r="C206" s="17"/>
    </row>
    <row r="207" spans="1:3" ht="12.75" customHeight="1" x14ac:dyDescent="0.15">
      <c r="A207" s="17"/>
      <c r="C207" s="17"/>
    </row>
    <row r="208" spans="1:3" ht="12.75" customHeight="1" x14ac:dyDescent="0.15">
      <c r="A208" s="17"/>
      <c r="C208" s="17"/>
    </row>
    <row r="209" spans="1:3" ht="12.75" customHeight="1" x14ac:dyDescent="0.15">
      <c r="A209" s="17"/>
      <c r="C209" s="17"/>
    </row>
    <row r="210" spans="1:3" ht="12.75" customHeight="1" x14ac:dyDescent="0.15">
      <c r="A210" s="17"/>
      <c r="C210" s="17"/>
    </row>
    <row r="211" spans="1:3" ht="12.75" customHeight="1" x14ac:dyDescent="0.15">
      <c r="A211" s="17"/>
      <c r="C211" s="17"/>
    </row>
    <row r="212" spans="1:3" ht="12.75" customHeight="1" x14ac:dyDescent="0.15">
      <c r="A212" s="17"/>
      <c r="C212" s="17"/>
    </row>
    <row r="213" spans="1:3" ht="12.75" customHeight="1" x14ac:dyDescent="0.15">
      <c r="A213" s="17"/>
      <c r="C213" s="17"/>
    </row>
    <row r="214" spans="1:3" ht="12.75" customHeight="1" x14ac:dyDescent="0.15">
      <c r="A214" s="17"/>
      <c r="C214" s="17"/>
    </row>
    <row r="215" spans="1:3" ht="12.75" customHeight="1" x14ac:dyDescent="0.15">
      <c r="A215" s="17"/>
      <c r="C215" s="17"/>
    </row>
    <row r="216" spans="1:3" ht="12.75" customHeight="1" x14ac:dyDescent="0.15">
      <c r="A216" s="17"/>
      <c r="C216" s="17"/>
    </row>
    <row r="217" spans="1:3" ht="12.75" customHeight="1" x14ac:dyDescent="0.15">
      <c r="A217" s="17"/>
      <c r="C217" s="17"/>
    </row>
    <row r="218" spans="1:3" ht="12.75" customHeight="1" x14ac:dyDescent="0.15">
      <c r="A218" s="17"/>
      <c r="C218" s="17"/>
    </row>
    <row r="219" spans="1:3" ht="12.75" customHeight="1" x14ac:dyDescent="0.15">
      <c r="A219" s="17"/>
      <c r="C219" s="17"/>
    </row>
    <row r="220" spans="1:3" ht="12.75" customHeight="1" x14ac:dyDescent="0.15">
      <c r="A220" s="17"/>
      <c r="C220" s="17"/>
    </row>
    <row r="221" spans="1:3" ht="12.75" customHeight="1" x14ac:dyDescent="0.15">
      <c r="A221" s="17"/>
      <c r="C221" s="17"/>
    </row>
    <row r="222" spans="1:3" ht="12.75" customHeight="1" x14ac:dyDescent="0.15">
      <c r="A222" s="17"/>
      <c r="C222" s="17"/>
    </row>
    <row r="223" spans="1:3" ht="12.75" customHeight="1" x14ac:dyDescent="0.15">
      <c r="A223" s="17"/>
      <c r="C223" s="17"/>
    </row>
    <row r="224" spans="1:3" ht="12.75" customHeight="1" x14ac:dyDescent="0.15">
      <c r="A224" s="17"/>
      <c r="C224" s="17"/>
    </row>
    <row r="225" spans="1:3" ht="12.75" customHeight="1" x14ac:dyDescent="0.15">
      <c r="A225" s="17"/>
      <c r="C225" s="17"/>
    </row>
    <row r="226" spans="1:3" ht="12.75" customHeight="1" x14ac:dyDescent="0.15">
      <c r="A226" s="17"/>
      <c r="C226" s="17"/>
    </row>
    <row r="227" spans="1:3" ht="12.75" customHeight="1" x14ac:dyDescent="0.15">
      <c r="A227" s="17"/>
      <c r="C227" s="17"/>
    </row>
    <row r="228" spans="1:3" ht="12.75" customHeight="1" x14ac:dyDescent="0.15">
      <c r="A228" s="17"/>
      <c r="C228" s="17"/>
    </row>
    <row r="229" spans="1:3" ht="12.75" customHeight="1" x14ac:dyDescent="0.15">
      <c r="A229" s="17"/>
      <c r="C229" s="17"/>
    </row>
    <row r="230" spans="1:3" ht="12.75" customHeight="1" x14ac:dyDescent="0.15">
      <c r="A230" s="17"/>
      <c r="C230" s="17"/>
    </row>
    <row r="231" spans="1:3" ht="12.75" customHeight="1" x14ac:dyDescent="0.15">
      <c r="A231" s="17"/>
      <c r="C231" s="17"/>
    </row>
    <row r="232" spans="1:3" ht="12.75" customHeight="1" x14ac:dyDescent="0.15">
      <c r="A232" s="17"/>
      <c r="C232" s="17"/>
    </row>
    <row r="233" spans="1:3" ht="12.75" customHeight="1" x14ac:dyDescent="0.15">
      <c r="A233" s="17"/>
      <c r="C233" s="17"/>
    </row>
    <row r="234" spans="1:3" ht="12.75" customHeight="1" x14ac:dyDescent="0.15">
      <c r="A234" s="17"/>
      <c r="C234" s="17"/>
    </row>
    <row r="235" spans="1:3" ht="12.75" customHeight="1" x14ac:dyDescent="0.15">
      <c r="A235" s="17"/>
      <c r="C235" s="17"/>
    </row>
    <row r="236" spans="1:3" ht="12.75" customHeight="1" x14ac:dyDescent="0.15">
      <c r="A236" s="17"/>
      <c r="C236" s="17"/>
    </row>
    <row r="237" spans="1:3" ht="12.75" customHeight="1" x14ac:dyDescent="0.15">
      <c r="A237" s="17"/>
      <c r="C237" s="17"/>
    </row>
    <row r="238" spans="1:3" ht="12.75" customHeight="1" x14ac:dyDescent="0.15">
      <c r="A238" s="17"/>
      <c r="C238" s="17"/>
    </row>
    <row r="239" spans="1:3" ht="12.75" customHeight="1" x14ac:dyDescent="0.15">
      <c r="A239" s="17"/>
      <c r="C239" s="17"/>
    </row>
    <row r="240" spans="1:3" ht="12.75" customHeight="1" x14ac:dyDescent="0.15">
      <c r="A240" s="17"/>
      <c r="C240" s="17"/>
    </row>
    <row r="241" spans="1:3" ht="12.75" customHeight="1" x14ac:dyDescent="0.15">
      <c r="A241" s="17"/>
      <c r="C241" s="17"/>
    </row>
    <row r="242" spans="1:3" ht="12.75" customHeight="1" x14ac:dyDescent="0.15">
      <c r="A242" s="17"/>
      <c r="C242" s="17"/>
    </row>
    <row r="243" spans="1:3" ht="12.75" customHeight="1" x14ac:dyDescent="0.15">
      <c r="A243" s="17"/>
      <c r="C243" s="17"/>
    </row>
    <row r="244" spans="1:3" ht="12.75" customHeight="1" x14ac:dyDescent="0.15">
      <c r="A244" s="17"/>
      <c r="C244" s="17"/>
    </row>
    <row r="245" spans="1:3" ht="12.75" customHeight="1" x14ac:dyDescent="0.15">
      <c r="A245" s="17"/>
      <c r="C245" s="17"/>
    </row>
    <row r="246" spans="1:3" ht="12.75" customHeight="1" x14ac:dyDescent="0.15">
      <c r="A246" s="17"/>
      <c r="C246" s="17"/>
    </row>
    <row r="247" spans="1:3" ht="12.75" customHeight="1" x14ac:dyDescent="0.15">
      <c r="A247" s="17"/>
      <c r="C247" s="17"/>
    </row>
    <row r="248" spans="1:3" ht="12.75" customHeight="1" x14ac:dyDescent="0.15">
      <c r="A248" s="17"/>
      <c r="C248" s="17"/>
    </row>
    <row r="249" spans="1:3" ht="12.75" customHeight="1" x14ac:dyDescent="0.15">
      <c r="A249" s="17"/>
      <c r="C249" s="17"/>
    </row>
    <row r="250" spans="1:3" ht="12.75" customHeight="1" x14ac:dyDescent="0.15">
      <c r="A250" s="17"/>
      <c r="C250" s="17"/>
    </row>
    <row r="251" spans="1:3" ht="12.75" customHeight="1" x14ac:dyDescent="0.15">
      <c r="A251" s="17"/>
      <c r="C251" s="17"/>
    </row>
    <row r="252" spans="1:3" ht="12.75" customHeight="1" x14ac:dyDescent="0.15">
      <c r="A252" s="17"/>
      <c r="C252" s="17"/>
    </row>
    <row r="253" spans="1:3" ht="12.75" customHeight="1" x14ac:dyDescent="0.15">
      <c r="A253" s="17"/>
      <c r="C253" s="17"/>
    </row>
    <row r="254" spans="1:3" ht="12.75" customHeight="1" x14ac:dyDescent="0.15">
      <c r="A254" s="17"/>
      <c r="C254" s="17"/>
    </row>
    <row r="255" spans="1:3" ht="12.75" customHeight="1" x14ac:dyDescent="0.15">
      <c r="A255" s="17"/>
      <c r="C255" s="17"/>
    </row>
    <row r="256" spans="1:3" ht="12.75" customHeight="1" x14ac:dyDescent="0.15">
      <c r="A256" s="17"/>
      <c r="C256" s="17"/>
    </row>
    <row r="257" spans="1:3" ht="12.75" customHeight="1" x14ac:dyDescent="0.15">
      <c r="A257" s="17"/>
      <c r="C257" s="17"/>
    </row>
    <row r="258" spans="1:3" ht="12.75" customHeight="1" x14ac:dyDescent="0.15">
      <c r="A258" s="17"/>
      <c r="C258" s="17"/>
    </row>
    <row r="259" spans="1:3" ht="12.75" customHeight="1" x14ac:dyDescent="0.15">
      <c r="A259" s="17"/>
      <c r="C259" s="17"/>
    </row>
    <row r="260" spans="1:3" ht="12.75" customHeight="1" x14ac:dyDescent="0.15">
      <c r="A260" s="17"/>
      <c r="C260" s="17"/>
    </row>
    <row r="261" spans="1:3" ht="12.75" customHeight="1" x14ac:dyDescent="0.15">
      <c r="A261" s="17"/>
      <c r="C261" s="17"/>
    </row>
    <row r="262" spans="1:3" ht="12.75" customHeight="1" x14ac:dyDescent="0.15">
      <c r="A262" s="17"/>
      <c r="C262" s="17"/>
    </row>
    <row r="263" spans="1:3" ht="12.75" customHeight="1" x14ac:dyDescent="0.15">
      <c r="A263" s="17"/>
      <c r="C263" s="17"/>
    </row>
    <row r="264" spans="1:3" ht="12.75" customHeight="1" x14ac:dyDescent="0.15">
      <c r="A264" s="17"/>
      <c r="C264" s="17"/>
    </row>
    <row r="265" spans="1:3" ht="12.75" customHeight="1" x14ac:dyDescent="0.15">
      <c r="A265" s="17"/>
      <c r="C265" s="17"/>
    </row>
    <row r="266" spans="1:3" ht="12.75" customHeight="1" x14ac:dyDescent="0.15">
      <c r="A266" s="17"/>
      <c r="C266" s="17"/>
    </row>
    <row r="267" spans="1:3" ht="12.75" customHeight="1" x14ac:dyDescent="0.15">
      <c r="A267" s="17"/>
      <c r="C267" s="17"/>
    </row>
    <row r="268" spans="1:3" ht="12.75" customHeight="1" x14ac:dyDescent="0.15">
      <c r="A268" s="17"/>
      <c r="C268" s="17"/>
    </row>
    <row r="269" spans="1:3" ht="12.75" customHeight="1" x14ac:dyDescent="0.15">
      <c r="A269" s="17"/>
      <c r="C269" s="17"/>
    </row>
    <row r="270" spans="1:3" ht="12.75" customHeight="1" x14ac:dyDescent="0.15">
      <c r="A270" s="17"/>
      <c r="C270" s="17"/>
    </row>
    <row r="271" spans="1:3" ht="12.75" customHeight="1" x14ac:dyDescent="0.15">
      <c r="A271" s="17"/>
      <c r="C271" s="17"/>
    </row>
    <row r="272" spans="1:3" ht="12.75" customHeight="1" x14ac:dyDescent="0.15">
      <c r="A272" s="17"/>
      <c r="C272" s="17"/>
    </row>
    <row r="273" spans="1:3" ht="12.75" customHeight="1" x14ac:dyDescent="0.15">
      <c r="A273" s="17"/>
      <c r="C273" s="17"/>
    </row>
    <row r="274" spans="1:3" ht="12.75" customHeight="1" x14ac:dyDescent="0.15">
      <c r="A274" s="17"/>
      <c r="C274" s="17"/>
    </row>
    <row r="275" spans="1:3" ht="12.75" customHeight="1" x14ac:dyDescent="0.15">
      <c r="A275" s="17"/>
      <c r="C275" s="17"/>
    </row>
    <row r="276" spans="1:3" ht="12.75" customHeight="1" x14ac:dyDescent="0.15">
      <c r="A276" s="17"/>
      <c r="C276" s="17"/>
    </row>
    <row r="277" spans="1:3" ht="12.75" customHeight="1" x14ac:dyDescent="0.15">
      <c r="A277" s="17"/>
      <c r="C277" s="17"/>
    </row>
    <row r="278" spans="1:3" ht="12.75" customHeight="1" x14ac:dyDescent="0.15">
      <c r="A278" s="17"/>
      <c r="C278" s="17"/>
    </row>
    <row r="279" spans="1:3" ht="12.75" customHeight="1" x14ac:dyDescent="0.15">
      <c r="A279" s="17"/>
      <c r="C279" s="17"/>
    </row>
    <row r="280" spans="1:3" ht="12.75" customHeight="1" x14ac:dyDescent="0.15">
      <c r="A280" s="17"/>
      <c r="C280" s="17"/>
    </row>
    <row r="281" spans="1:3" ht="12.75" customHeight="1" x14ac:dyDescent="0.15">
      <c r="A281" s="17"/>
      <c r="C281" s="17"/>
    </row>
    <row r="282" spans="1:3" ht="12.75" customHeight="1" x14ac:dyDescent="0.15">
      <c r="A282" s="17"/>
      <c r="C282" s="17"/>
    </row>
    <row r="283" spans="1:3" ht="12.75" customHeight="1" x14ac:dyDescent="0.15">
      <c r="A283" s="17"/>
      <c r="C283" s="17"/>
    </row>
    <row r="284" spans="1:3" ht="12.75" customHeight="1" x14ac:dyDescent="0.15">
      <c r="A284" s="17"/>
      <c r="C284" s="17"/>
    </row>
    <row r="285" spans="1:3" ht="12.75" customHeight="1" x14ac:dyDescent="0.15">
      <c r="A285" s="17"/>
      <c r="C285" s="17"/>
    </row>
    <row r="286" spans="1:3" ht="12.75" customHeight="1" x14ac:dyDescent="0.15">
      <c r="A286" s="17"/>
      <c r="C286" s="17"/>
    </row>
    <row r="287" spans="1:3" ht="12.75" customHeight="1" x14ac:dyDescent="0.15">
      <c r="A287" s="17"/>
      <c r="C287" s="17"/>
    </row>
    <row r="288" spans="1:3" ht="12.75" customHeight="1" x14ac:dyDescent="0.15">
      <c r="A288" s="17"/>
      <c r="C288" s="17"/>
    </row>
    <row r="289" spans="1:3" ht="12.75" customHeight="1" x14ac:dyDescent="0.15">
      <c r="A289" s="17"/>
      <c r="C289" s="17"/>
    </row>
    <row r="290" spans="1:3" ht="12.75" customHeight="1" x14ac:dyDescent="0.15">
      <c r="A290" s="17"/>
      <c r="C290" s="17"/>
    </row>
    <row r="291" spans="1:3" ht="12.75" customHeight="1" x14ac:dyDescent="0.15">
      <c r="A291" s="17"/>
      <c r="C291" s="17"/>
    </row>
    <row r="292" spans="1:3" ht="12.75" customHeight="1" x14ac:dyDescent="0.15">
      <c r="A292" s="17"/>
      <c r="C292" s="17"/>
    </row>
    <row r="293" spans="1:3" ht="12.75" customHeight="1" x14ac:dyDescent="0.15">
      <c r="A293" s="17"/>
      <c r="C293" s="17"/>
    </row>
    <row r="294" spans="1:3" ht="12.75" customHeight="1" x14ac:dyDescent="0.15">
      <c r="A294" s="17"/>
      <c r="C294" s="17"/>
    </row>
    <row r="295" spans="1:3" ht="12.75" customHeight="1" x14ac:dyDescent="0.15">
      <c r="A295" s="17"/>
      <c r="C295" s="17"/>
    </row>
    <row r="296" spans="1:3" ht="12.75" customHeight="1" x14ac:dyDescent="0.15">
      <c r="A296" s="17"/>
      <c r="C296" s="17"/>
    </row>
    <row r="297" spans="1:3" ht="12.75" customHeight="1" x14ac:dyDescent="0.15">
      <c r="A297" s="17"/>
      <c r="C297" s="17"/>
    </row>
    <row r="298" spans="1:3" ht="12.75" customHeight="1" x14ac:dyDescent="0.15">
      <c r="A298" s="17"/>
      <c r="C298" s="17"/>
    </row>
    <row r="299" spans="1:3" ht="12.75" customHeight="1" x14ac:dyDescent="0.15">
      <c r="A299" s="17"/>
      <c r="C299" s="17"/>
    </row>
    <row r="300" spans="1:3" ht="12.75" customHeight="1" x14ac:dyDescent="0.15">
      <c r="A300" s="17"/>
      <c r="C300" s="17"/>
    </row>
    <row r="301" spans="1:3" ht="12.75" customHeight="1" x14ac:dyDescent="0.15">
      <c r="A301" s="17"/>
      <c r="C301" s="17"/>
    </row>
    <row r="302" spans="1:3" ht="12.75" customHeight="1" x14ac:dyDescent="0.15">
      <c r="A302" s="17"/>
      <c r="C302" s="17"/>
    </row>
    <row r="303" spans="1:3" ht="12.75" customHeight="1" x14ac:dyDescent="0.15">
      <c r="A303" s="17"/>
      <c r="C303" s="17"/>
    </row>
    <row r="304" spans="1:3" ht="12.75" customHeight="1" x14ac:dyDescent="0.15">
      <c r="A304" s="17"/>
      <c r="C304" s="17"/>
    </row>
    <row r="305" spans="1:3" ht="12.75" customHeight="1" x14ac:dyDescent="0.15">
      <c r="A305" s="17"/>
      <c r="C305" s="17"/>
    </row>
    <row r="306" spans="1:3" ht="12.75" customHeight="1" x14ac:dyDescent="0.15">
      <c r="A306" s="17"/>
      <c r="C306" s="17"/>
    </row>
    <row r="307" spans="1:3" ht="12.75" customHeight="1" x14ac:dyDescent="0.15">
      <c r="A307" s="17"/>
      <c r="C307" s="17"/>
    </row>
    <row r="308" spans="1:3" ht="12.75" customHeight="1" x14ac:dyDescent="0.15">
      <c r="A308" s="17"/>
      <c r="C308" s="17"/>
    </row>
    <row r="309" spans="1:3" ht="12.75" customHeight="1" x14ac:dyDescent="0.15">
      <c r="A309" s="17"/>
      <c r="C309" s="17"/>
    </row>
    <row r="310" spans="1:3" ht="12.75" customHeight="1" x14ac:dyDescent="0.15">
      <c r="A310" s="17"/>
      <c r="C310" s="17"/>
    </row>
    <row r="311" spans="1:3" ht="12.75" customHeight="1" x14ac:dyDescent="0.15">
      <c r="A311" s="17"/>
      <c r="C311" s="17"/>
    </row>
    <row r="312" spans="1:3" ht="12.75" customHeight="1" x14ac:dyDescent="0.15">
      <c r="A312" s="17"/>
      <c r="C312" s="17"/>
    </row>
    <row r="313" spans="1:3" ht="12.75" customHeight="1" x14ac:dyDescent="0.15">
      <c r="A313" s="17"/>
      <c r="C313" s="17"/>
    </row>
    <row r="314" spans="1:3" ht="12.75" customHeight="1" x14ac:dyDescent="0.15">
      <c r="A314" s="17"/>
      <c r="C314" s="17"/>
    </row>
    <row r="315" spans="1:3" ht="12.75" customHeight="1" x14ac:dyDescent="0.15">
      <c r="A315" s="17"/>
      <c r="C315" s="17"/>
    </row>
    <row r="316" spans="1:3" ht="12.75" customHeight="1" x14ac:dyDescent="0.15">
      <c r="A316" s="17"/>
      <c r="C316" s="17"/>
    </row>
    <row r="317" spans="1:3" ht="12.75" customHeight="1" x14ac:dyDescent="0.15">
      <c r="A317" s="17"/>
      <c r="C317" s="17"/>
    </row>
    <row r="318" spans="1:3" ht="12.75" customHeight="1" x14ac:dyDescent="0.15">
      <c r="A318" s="17"/>
      <c r="C318" s="17"/>
    </row>
    <row r="319" spans="1:3" ht="12.75" customHeight="1" x14ac:dyDescent="0.15">
      <c r="A319" s="17"/>
      <c r="C319" s="17"/>
    </row>
    <row r="320" spans="1:3" ht="12.75" customHeight="1" x14ac:dyDescent="0.15">
      <c r="A320" s="17"/>
      <c r="C320" s="17"/>
    </row>
    <row r="321" spans="1:3" ht="12.75" customHeight="1" x14ac:dyDescent="0.15">
      <c r="A321" s="17"/>
      <c r="C321" s="17"/>
    </row>
    <row r="322" spans="1:3" ht="12.75" customHeight="1" x14ac:dyDescent="0.15">
      <c r="A322" s="17"/>
      <c r="C322" s="17"/>
    </row>
    <row r="323" spans="1:3" ht="12.75" customHeight="1" x14ac:dyDescent="0.15">
      <c r="A323" s="17"/>
      <c r="C323" s="17"/>
    </row>
    <row r="324" spans="1:3" ht="12.75" customHeight="1" x14ac:dyDescent="0.15">
      <c r="A324" s="17"/>
      <c r="C324" s="17"/>
    </row>
    <row r="325" spans="1:3" ht="12.75" customHeight="1" x14ac:dyDescent="0.15">
      <c r="A325" s="17"/>
      <c r="C325" s="17"/>
    </row>
    <row r="326" spans="1:3" ht="12.75" customHeight="1" x14ac:dyDescent="0.15">
      <c r="A326" s="17"/>
      <c r="C326" s="17"/>
    </row>
    <row r="327" spans="1:3" ht="12.75" customHeight="1" x14ac:dyDescent="0.15">
      <c r="A327" s="17"/>
      <c r="C327" s="17"/>
    </row>
    <row r="328" spans="1:3" ht="12.75" customHeight="1" x14ac:dyDescent="0.15">
      <c r="A328" s="17"/>
      <c r="C328" s="17"/>
    </row>
    <row r="329" spans="1:3" ht="12.75" customHeight="1" x14ac:dyDescent="0.15">
      <c r="A329" s="17"/>
      <c r="C329" s="17"/>
    </row>
    <row r="330" spans="1:3" ht="12.75" customHeight="1" x14ac:dyDescent="0.15">
      <c r="A330" s="17"/>
      <c r="C330" s="17"/>
    </row>
    <row r="331" spans="1:3" ht="12.75" customHeight="1" x14ac:dyDescent="0.15">
      <c r="A331" s="17"/>
      <c r="C331" s="17"/>
    </row>
    <row r="332" spans="1:3" ht="12.75" customHeight="1" x14ac:dyDescent="0.15">
      <c r="A332" s="17"/>
      <c r="C332" s="17"/>
    </row>
    <row r="333" spans="1:3" ht="12.75" customHeight="1" x14ac:dyDescent="0.15">
      <c r="A333" s="17"/>
      <c r="C333" s="17"/>
    </row>
    <row r="334" spans="1:3" ht="12.75" customHeight="1" x14ac:dyDescent="0.15">
      <c r="A334" s="17"/>
      <c r="C334" s="17"/>
    </row>
    <row r="335" spans="1:3" ht="12.75" customHeight="1" x14ac:dyDescent="0.15">
      <c r="A335" s="17"/>
      <c r="C335" s="17"/>
    </row>
    <row r="336" spans="1:3" ht="12.75" customHeight="1" x14ac:dyDescent="0.15">
      <c r="A336" s="17"/>
      <c r="C336" s="17"/>
    </row>
    <row r="337" spans="1:3" ht="12.75" customHeight="1" x14ac:dyDescent="0.15">
      <c r="A337" s="17"/>
      <c r="C337" s="17"/>
    </row>
    <row r="338" spans="1:3" ht="12.75" customHeight="1" x14ac:dyDescent="0.15">
      <c r="A338" s="17"/>
      <c r="C338" s="17"/>
    </row>
    <row r="339" spans="1:3" ht="12.75" customHeight="1" x14ac:dyDescent="0.15">
      <c r="A339" s="17"/>
      <c r="C339" s="17"/>
    </row>
    <row r="340" spans="1:3" ht="12.75" customHeight="1" x14ac:dyDescent="0.15">
      <c r="A340" s="17"/>
      <c r="C340" s="17"/>
    </row>
    <row r="341" spans="1:3" ht="12.75" customHeight="1" x14ac:dyDescent="0.15">
      <c r="A341" s="17"/>
      <c r="C341" s="17"/>
    </row>
    <row r="342" spans="1:3" ht="12.75" customHeight="1" x14ac:dyDescent="0.15">
      <c r="A342" s="17"/>
      <c r="C342" s="17"/>
    </row>
    <row r="343" spans="1:3" ht="12.75" customHeight="1" x14ac:dyDescent="0.15">
      <c r="A343" s="17"/>
      <c r="C343" s="17"/>
    </row>
    <row r="344" spans="1:3" ht="12.75" customHeight="1" x14ac:dyDescent="0.15">
      <c r="A344" s="17"/>
      <c r="C344" s="17"/>
    </row>
    <row r="345" spans="1:3" ht="12.75" customHeight="1" x14ac:dyDescent="0.15">
      <c r="A345" s="17"/>
      <c r="C345" s="17"/>
    </row>
    <row r="346" spans="1:3" ht="12.75" customHeight="1" x14ac:dyDescent="0.15">
      <c r="A346" s="17"/>
      <c r="C346" s="17"/>
    </row>
    <row r="347" spans="1:3" ht="12.75" customHeight="1" x14ac:dyDescent="0.15">
      <c r="A347" s="17"/>
      <c r="C347" s="17"/>
    </row>
    <row r="348" spans="1:3" ht="12.75" customHeight="1" x14ac:dyDescent="0.15">
      <c r="A348" s="17"/>
      <c r="C348" s="17"/>
    </row>
    <row r="349" spans="1:3" ht="12.75" customHeight="1" x14ac:dyDescent="0.15">
      <c r="A349" s="17"/>
      <c r="C349" s="17"/>
    </row>
    <row r="350" spans="1:3" ht="12.75" customHeight="1" x14ac:dyDescent="0.15">
      <c r="A350" s="17"/>
      <c r="C350" s="17"/>
    </row>
    <row r="351" spans="1:3" ht="12.75" customHeight="1" x14ac:dyDescent="0.15">
      <c r="A351" s="17"/>
      <c r="C351" s="17"/>
    </row>
    <row r="352" spans="1:3" ht="12.75" customHeight="1" x14ac:dyDescent="0.15">
      <c r="A352" s="17"/>
      <c r="C352" s="17"/>
    </row>
    <row r="353" spans="1:3" ht="12.75" customHeight="1" x14ac:dyDescent="0.15">
      <c r="A353" s="17"/>
      <c r="C353" s="17"/>
    </row>
    <row r="354" spans="1:3" ht="12.75" customHeight="1" x14ac:dyDescent="0.15">
      <c r="A354" s="17"/>
      <c r="C354" s="17"/>
    </row>
    <row r="355" spans="1:3" ht="12.75" customHeight="1" x14ac:dyDescent="0.15">
      <c r="A355" s="17"/>
      <c r="C355" s="17"/>
    </row>
    <row r="356" spans="1:3" ht="12.75" customHeight="1" x14ac:dyDescent="0.15">
      <c r="A356" s="17"/>
      <c r="C356" s="17"/>
    </row>
    <row r="357" spans="1:3" ht="12.75" customHeight="1" x14ac:dyDescent="0.15">
      <c r="A357" s="17"/>
      <c r="C357" s="17"/>
    </row>
    <row r="358" spans="1:3" ht="12.75" customHeight="1" x14ac:dyDescent="0.15">
      <c r="A358" s="17"/>
      <c r="C358" s="17"/>
    </row>
    <row r="359" spans="1:3" ht="12.75" customHeight="1" x14ac:dyDescent="0.15">
      <c r="A359" s="17"/>
      <c r="C359" s="17"/>
    </row>
    <row r="360" spans="1:3" ht="12.75" customHeight="1" x14ac:dyDescent="0.15">
      <c r="A360" s="17"/>
      <c r="C360" s="17"/>
    </row>
    <row r="361" spans="1:3" ht="12.75" customHeight="1" x14ac:dyDescent="0.15">
      <c r="A361" s="17"/>
      <c r="C361" s="17"/>
    </row>
    <row r="362" spans="1:3" ht="12.75" customHeight="1" x14ac:dyDescent="0.15">
      <c r="A362" s="17"/>
      <c r="C362" s="17"/>
    </row>
    <row r="363" spans="1:3" ht="12.75" customHeight="1" x14ac:dyDescent="0.15">
      <c r="A363" s="17"/>
      <c r="C363" s="17"/>
    </row>
    <row r="364" spans="1:3" ht="12.75" customHeight="1" x14ac:dyDescent="0.15">
      <c r="A364" s="17"/>
      <c r="C364" s="17"/>
    </row>
    <row r="365" spans="1:3" ht="12.75" customHeight="1" x14ac:dyDescent="0.15">
      <c r="A365" s="17"/>
      <c r="C365" s="17"/>
    </row>
    <row r="366" spans="1:3" ht="12.75" customHeight="1" x14ac:dyDescent="0.15">
      <c r="A366" s="17"/>
      <c r="C366" s="17"/>
    </row>
    <row r="367" spans="1:3" ht="12.75" customHeight="1" x14ac:dyDescent="0.15">
      <c r="A367" s="17"/>
      <c r="C367" s="17"/>
    </row>
    <row r="368" spans="1:3" ht="12.75" customHeight="1" x14ac:dyDescent="0.15">
      <c r="A368" s="17"/>
      <c r="C368" s="17"/>
    </row>
    <row r="369" spans="1:3" ht="12.75" customHeight="1" x14ac:dyDescent="0.15">
      <c r="A369" s="17"/>
      <c r="C369" s="17"/>
    </row>
    <row r="370" spans="1:3" ht="12.75" customHeight="1" x14ac:dyDescent="0.15">
      <c r="A370" s="17"/>
      <c r="C370" s="17"/>
    </row>
    <row r="371" spans="1:3" ht="12.75" customHeight="1" x14ac:dyDescent="0.15">
      <c r="A371" s="17"/>
      <c r="C371" s="17"/>
    </row>
    <row r="372" spans="1:3" ht="12.75" customHeight="1" x14ac:dyDescent="0.15">
      <c r="A372" s="17"/>
      <c r="C372" s="17"/>
    </row>
    <row r="373" spans="1:3" ht="12.75" customHeight="1" x14ac:dyDescent="0.15">
      <c r="A373" s="17"/>
      <c r="C373" s="17"/>
    </row>
    <row r="374" spans="1:3" ht="12.75" customHeight="1" x14ac:dyDescent="0.15">
      <c r="A374" s="17"/>
      <c r="C374" s="17"/>
    </row>
    <row r="375" spans="1:3" ht="12.75" customHeight="1" x14ac:dyDescent="0.15">
      <c r="A375" s="17"/>
      <c r="C375" s="17"/>
    </row>
    <row r="376" spans="1:3" ht="12.75" customHeight="1" x14ac:dyDescent="0.15">
      <c r="A376" s="17"/>
      <c r="C376" s="17"/>
    </row>
    <row r="377" spans="1:3" ht="12.75" customHeight="1" x14ac:dyDescent="0.15">
      <c r="A377" s="17"/>
      <c r="C377" s="17"/>
    </row>
    <row r="378" spans="1:3" ht="12.75" customHeight="1" x14ac:dyDescent="0.15">
      <c r="A378" s="17"/>
      <c r="C378" s="17"/>
    </row>
    <row r="379" spans="1:3" ht="12.75" customHeight="1" x14ac:dyDescent="0.15">
      <c r="A379" s="17"/>
      <c r="C379" s="17"/>
    </row>
    <row r="380" spans="1:3" ht="12.75" customHeight="1" x14ac:dyDescent="0.15">
      <c r="A380" s="17"/>
      <c r="C380" s="17"/>
    </row>
    <row r="381" spans="1:3" ht="12.75" customHeight="1" x14ac:dyDescent="0.15">
      <c r="A381" s="17"/>
      <c r="C381" s="17"/>
    </row>
    <row r="382" spans="1:3" ht="12.75" customHeight="1" x14ac:dyDescent="0.15">
      <c r="A382" s="17"/>
      <c r="C382" s="17"/>
    </row>
    <row r="383" spans="1:3" ht="12.75" customHeight="1" x14ac:dyDescent="0.15">
      <c r="A383" s="17"/>
      <c r="C383" s="17"/>
    </row>
    <row r="384" spans="1:3" ht="12.75" customHeight="1" x14ac:dyDescent="0.15">
      <c r="A384" s="17"/>
      <c r="C384" s="17"/>
    </row>
    <row r="385" spans="1:3" ht="12.75" customHeight="1" x14ac:dyDescent="0.15">
      <c r="A385" s="17"/>
      <c r="C385" s="17"/>
    </row>
    <row r="386" spans="1:3" ht="12.75" customHeight="1" x14ac:dyDescent="0.15">
      <c r="A386" s="17"/>
      <c r="C386" s="17"/>
    </row>
    <row r="387" spans="1:3" ht="12.75" customHeight="1" x14ac:dyDescent="0.15">
      <c r="A387" s="17"/>
      <c r="C387" s="17"/>
    </row>
    <row r="388" spans="1:3" ht="12.75" customHeight="1" x14ac:dyDescent="0.15">
      <c r="A388" s="17"/>
      <c r="C388" s="17"/>
    </row>
    <row r="389" spans="1:3" ht="12.75" customHeight="1" x14ac:dyDescent="0.15">
      <c r="A389" s="17"/>
      <c r="C389" s="17"/>
    </row>
    <row r="390" spans="1:3" ht="12.75" customHeight="1" x14ac:dyDescent="0.15">
      <c r="A390" s="17"/>
      <c r="C390" s="17"/>
    </row>
    <row r="391" spans="1:3" ht="12.75" customHeight="1" x14ac:dyDescent="0.15">
      <c r="A391" s="17"/>
      <c r="C391" s="17"/>
    </row>
    <row r="392" spans="1:3" ht="12.75" customHeight="1" x14ac:dyDescent="0.15">
      <c r="A392" s="17"/>
      <c r="C392" s="17"/>
    </row>
    <row r="393" spans="1:3" ht="12.75" customHeight="1" x14ac:dyDescent="0.15">
      <c r="A393" s="17"/>
      <c r="C393" s="17"/>
    </row>
    <row r="394" spans="1:3" ht="12.75" customHeight="1" x14ac:dyDescent="0.15">
      <c r="A394" s="17"/>
      <c r="C394" s="17"/>
    </row>
    <row r="395" spans="1:3" ht="12.75" customHeight="1" x14ac:dyDescent="0.15">
      <c r="A395" s="17"/>
      <c r="C395" s="17"/>
    </row>
    <row r="396" spans="1:3" ht="12.75" customHeight="1" x14ac:dyDescent="0.15">
      <c r="A396" s="17"/>
      <c r="C396" s="17"/>
    </row>
    <row r="397" spans="1:3" ht="12.75" customHeight="1" x14ac:dyDescent="0.15">
      <c r="A397" s="17"/>
      <c r="C397" s="17"/>
    </row>
    <row r="398" spans="1:3" ht="12.75" customHeight="1" x14ac:dyDescent="0.15">
      <c r="A398" s="17"/>
      <c r="C398" s="17"/>
    </row>
    <row r="399" spans="1:3" ht="12.75" customHeight="1" x14ac:dyDescent="0.15">
      <c r="A399" s="17"/>
      <c r="C399" s="17"/>
    </row>
    <row r="400" spans="1:3" ht="12.75" customHeight="1" x14ac:dyDescent="0.15">
      <c r="A400" s="17"/>
      <c r="C400" s="17"/>
    </row>
    <row r="401" spans="1:3" ht="12.75" customHeight="1" x14ac:dyDescent="0.15">
      <c r="A401" s="17"/>
      <c r="C401" s="17"/>
    </row>
    <row r="402" spans="1:3" ht="12.75" customHeight="1" x14ac:dyDescent="0.15">
      <c r="A402" s="17"/>
      <c r="C402" s="17"/>
    </row>
    <row r="403" spans="1:3" ht="12.75" customHeight="1" x14ac:dyDescent="0.15">
      <c r="A403" s="17"/>
      <c r="C403" s="17"/>
    </row>
    <row r="404" spans="1:3" ht="12.75" customHeight="1" x14ac:dyDescent="0.15">
      <c r="A404" s="17"/>
      <c r="C404" s="17"/>
    </row>
    <row r="405" spans="1:3" ht="12.75" customHeight="1" x14ac:dyDescent="0.15">
      <c r="A405" s="17"/>
      <c r="C405" s="17"/>
    </row>
    <row r="406" spans="1:3" ht="12.75" customHeight="1" x14ac:dyDescent="0.15">
      <c r="A406" s="17"/>
      <c r="C406" s="17"/>
    </row>
    <row r="407" spans="1:3" ht="12.75" customHeight="1" x14ac:dyDescent="0.15">
      <c r="A407" s="17"/>
      <c r="C407" s="17"/>
    </row>
    <row r="408" spans="1:3" ht="12.75" customHeight="1" x14ac:dyDescent="0.15">
      <c r="A408" s="17"/>
      <c r="C408" s="17"/>
    </row>
    <row r="409" spans="1:3" ht="12.75" customHeight="1" x14ac:dyDescent="0.15">
      <c r="A409" s="17"/>
      <c r="C409" s="17"/>
    </row>
    <row r="410" spans="1:3" ht="12.75" customHeight="1" x14ac:dyDescent="0.15">
      <c r="A410" s="17"/>
      <c r="C410" s="17"/>
    </row>
    <row r="411" spans="1:3" ht="12.75" customHeight="1" x14ac:dyDescent="0.15">
      <c r="A411" s="17"/>
      <c r="C411" s="17"/>
    </row>
    <row r="412" spans="1:3" ht="12.75" customHeight="1" x14ac:dyDescent="0.15">
      <c r="A412" s="17"/>
      <c r="C412" s="17"/>
    </row>
    <row r="413" spans="1:3" ht="12.75" customHeight="1" x14ac:dyDescent="0.15">
      <c r="A413" s="17"/>
      <c r="C413" s="17"/>
    </row>
    <row r="414" spans="1:3" ht="12.75" customHeight="1" x14ac:dyDescent="0.15">
      <c r="A414" s="17"/>
      <c r="C414" s="17"/>
    </row>
    <row r="415" spans="1:3" ht="12.75" customHeight="1" x14ac:dyDescent="0.15">
      <c r="A415" s="17"/>
      <c r="C415" s="17"/>
    </row>
    <row r="416" spans="1:3" ht="12.75" customHeight="1" x14ac:dyDescent="0.15">
      <c r="A416" s="17"/>
      <c r="C416" s="17"/>
    </row>
    <row r="417" spans="1:3" ht="12.75" customHeight="1" x14ac:dyDescent="0.15">
      <c r="A417" s="17"/>
      <c r="C417" s="17"/>
    </row>
    <row r="418" spans="1:3" ht="12.75" customHeight="1" x14ac:dyDescent="0.15">
      <c r="A418" s="17"/>
      <c r="C418" s="17"/>
    </row>
    <row r="419" spans="1:3" ht="12.75" customHeight="1" x14ac:dyDescent="0.15">
      <c r="A419" s="17"/>
      <c r="C419" s="17"/>
    </row>
    <row r="420" spans="1:3" ht="12.75" customHeight="1" x14ac:dyDescent="0.15">
      <c r="A420" s="17"/>
      <c r="C420" s="17"/>
    </row>
    <row r="421" spans="1:3" ht="12.75" customHeight="1" x14ac:dyDescent="0.15">
      <c r="A421" s="17"/>
      <c r="C421" s="17"/>
    </row>
    <row r="422" spans="1:3" ht="12.75" customHeight="1" x14ac:dyDescent="0.15">
      <c r="A422" s="17"/>
      <c r="C422" s="17"/>
    </row>
    <row r="423" spans="1:3" ht="12.75" customHeight="1" x14ac:dyDescent="0.15">
      <c r="A423" s="17"/>
      <c r="C423" s="17"/>
    </row>
    <row r="424" spans="1:3" ht="12.75" customHeight="1" x14ac:dyDescent="0.15">
      <c r="A424" s="17"/>
      <c r="C424" s="17"/>
    </row>
    <row r="425" spans="1:3" ht="12.75" customHeight="1" x14ac:dyDescent="0.15">
      <c r="A425" s="17"/>
      <c r="C425" s="17"/>
    </row>
    <row r="426" spans="1:3" ht="12.75" customHeight="1" x14ac:dyDescent="0.15">
      <c r="A426" s="17"/>
      <c r="C426" s="17"/>
    </row>
    <row r="427" spans="1:3" ht="12.75" customHeight="1" x14ac:dyDescent="0.15">
      <c r="A427" s="17"/>
      <c r="C427" s="17"/>
    </row>
    <row r="428" spans="1:3" ht="12.75" customHeight="1" x14ac:dyDescent="0.15">
      <c r="A428" s="17"/>
      <c r="C428" s="17"/>
    </row>
    <row r="429" spans="1:3" ht="12.75" customHeight="1" x14ac:dyDescent="0.15">
      <c r="A429" s="17"/>
      <c r="C429" s="17"/>
    </row>
    <row r="430" spans="1:3" ht="12.75" customHeight="1" x14ac:dyDescent="0.15">
      <c r="A430" s="17"/>
      <c r="C430" s="17"/>
    </row>
    <row r="431" spans="1:3" ht="12.75" customHeight="1" x14ac:dyDescent="0.15">
      <c r="A431" s="17"/>
      <c r="C431" s="17"/>
    </row>
    <row r="432" spans="1:3" ht="12.75" customHeight="1" x14ac:dyDescent="0.15">
      <c r="A432" s="17"/>
      <c r="C432" s="17"/>
    </row>
    <row r="433" spans="1:3" ht="12.75" customHeight="1" x14ac:dyDescent="0.15">
      <c r="A433" s="17"/>
      <c r="C433" s="17"/>
    </row>
    <row r="434" spans="1:3" ht="12.75" customHeight="1" x14ac:dyDescent="0.15">
      <c r="A434" s="17"/>
      <c r="C434" s="17"/>
    </row>
    <row r="435" spans="1:3" ht="12.75" customHeight="1" x14ac:dyDescent="0.15">
      <c r="A435" s="17"/>
      <c r="C435" s="17"/>
    </row>
    <row r="436" spans="1:3" ht="12.75" customHeight="1" x14ac:dyDescent="0.15">
      <c r="A436" s="17"/>
      <c r="C436" s="17"/>
    </row>
    <row r="437" spans="1:3" ht="12.75" customHeight="1" x14ac:dyDescent="0.15">
      <c r="A437" s="17"/>
      <c r="C437" s="17"/>
    </row>
    <row r="438" spans="1:3" ht="12.75" customHeight="1" x14ac:dyDescent="0.15">
      <c r="A438" s="17"/>
      <c r="C438" s="17"/>
    </row>
    <row r="439" spans="1:3" ht="12.75" customHeight="1" x14ac:dyDescent="0.15">
      <c r="A439" s="17"/>
      <c r="C439" s="17"/>
    </row>
    <row r="440" spans="1:3" ht="12.75" customHeight="1" x14ac:dyDescent="0.15">
      <c r="A440" s="17"/>
      <c r="C440" s="17"/>
    </row>
    <row r="441" spans="1:3" ht="12.75" customHeight="1" x14ac:dyDescent="0.15">
      <c r="A441" s="17"/>
      <c r="C441" s="17"/>
    </row>
    <row r="442" spans="1:3" ht="12.75" customHeight="1" x14ac:dyDescent="0.15">
      <c r="A442" s="17"/>
      <c r="C442" s="17"/>
    </row>
    <row r="443" spans="1:3" ht="12.75" customHeight="1" x14ac:dyDescent="0.15">
      <c r="A443" s="17"/>
      <c r="C443" s="17"/>
    </row>
    <row r="444" spans="1:3" ht="12.75" customHeight="1" x14ac:dyDescent="0.15">
      <c r="A444" s="17"/>
      <c r="C444" s="17"/>
    </row>
    <row r="445" spans="1:3" ht="12.75" customHeight="1" x14ac:dyDescent="0.15">
      <c r="A445" s="17"/>
      <c r="C445" s="17"/>
    </row>
    <row r="446" spans="1:3" ht="12.75" customHeight="1" x14ac:dyDescent="0.15">
      <c r="A446" s="17"/>
      <c r="C446" s="17"/>
    </row>
    <row r="447" spans="1:3" ht="12.75" customHeight="1" x14ac:dyDescent="0.15">
      <c r="A447" s="17"/>
      <c r="C447" s="17"/>
    </row>
    <row r="448" spans="1:3" ht="12.75" customHeight="1" x14ac:dyDescent="0.15">
      <c r="A448" s="17"/>
      <c r="C448" s="17"/>
    </row>
    <row r="449" spans="1:3" ht="12.75" customHeight="1" x14ac:dyDescent="0.15">
      <c r="A449" s="17"/>
      <c r="C449" s="17"/>
    </row>
    <row r="450" spans="1:3" ht="12.75" customHeight="1" x14ac:dyDescent="0.15">
      <c r="A450" s="17"/>
      <c r="C450" s="17"/>
    </row>
    <row r="451" spans="1:3" ht="12.75" customHeight="1" x14ac:dyDescent="0.15">
      <c r="A451" s="17"/>
      <c r="C451" s="17"/>
    </row>
    <row r="452" spans="1:3" ht="12.75" customHeight="1" x14ac:dyDescent="0.15">
      <c r="A452" s="17"/>
      <c r="C452" s="17"/>
    </row>
    <row r="453" spans="1:3" ht="12.75" customHeight="1" x14ac:dyDescent="0.15">
      <c r="A453" s="17"/>
      <c r="C453" s="17"/>
    </row>
    <row r="454" spans="1:3" ht="12.75" customHeight="1" x14ac:dyDescent="0.15">
      <c r="A454" s="17"/>
      <c r="C454" s="17"/>
    </row>
    <row r="455" spans="1:3" ht="12.75" customHeight="1" x14ac:dyDescent="0.15">
      <c r="A455" s="17"/>
      <c r="C455" s="17"/>
    </row>
    <row r="456" spans="1:3" ht="12.75" customHeight="1" x14ac:dyDescent="0.15">
      <c r="A456" s="17"/>
      <c r="C456" s="17"/>
    </row>
    <row r="457" spans="1:3" ht="12.75" customHeight="1" x14ac:dyDescent="0.15">
      <c r="A457" s="17"/>
      <c r="C457" s="17"/>
    </row>
    <row r="458" spans="1:3" ht="12.75" customHeight="1" x14ac:dyDescent="0.15">
      <c r="A458" s="17"/>
      <c r="C458" s="17"/>
    </row>
    <row r="459" spans="1:3" ht="12.75" customHeight="1" x14ac:dyDescent="0.15">
      <c r="A459" s="17"/>
      <c r="C459" s="17"/>
    </row>
    <row r="460" spans="1:3" ht="12.75" customHeight="1" x14ac:dyDescent="0.15">
      <c r="A460" s="17"/>
      <c r="C460" s="17"/>
    </row>
    <row r="461" spans="1:3" ht="12.75" customHeight="1" x14ac:dyDescent="0.15">
      <c r="A461" s="17"/>
      <c r="C461" s="17"/>
    </row>
    <row r="462" spans="1:3" ht="12.75" customHeight="1" x14ac:dyDescent="0.15">
      <c r="A462" s="17"/>
      <c r="C462" s="17"/>
    </row>
    <row r="463" spans="1:3" ht="12.75" customHeight="1" x14ac:dyDescent="0.15">
      <c r="A463" s="17"/>
      <c r="C463" s="17"/>
    </row>
    <row r="464" spans="1:3" ht="12.75" customHeight="1" x14ac:dyDescent="0.15">
      <c r="A464" s="17"/>
      <c r="C464" s="17"/>
    </row>
    <row r="465" spans="1:3" ht="12.75" customHeight="1" x14ac:dyDescent="0.15">
      <c r="A465" s="17"/>
      <c r="C465" s="17"/>
    </row>
    <row r="466" spans="1:3" ht="12.75" customHeight="1" x14ac:dyDescent="0.15">
      <c r="A466" s="17"/>
      <c r="C466" s="17"/>
    </row>
    <row r="467" spans="1:3" ht="12.75" customHeight="1" x14ac:dyDescent="0.15">
      <c r="A467" s="17"/>
      <c r="C467" s="17"/>
    </row>
    <row r="468" spans="1:3" ht="12.75" customHeight="1" x14ac:dyDescent="0.15">
      <c r="A468" s="17"/>
      <c r="C468" s="17"/>
    </row>
    <row r="469" spans="1:3" ht="12.75" customHeight="1" x14ac:dyDescent="0.15">
      <c r="A469" s="17"/>
      <c r="C469" s="17"/>
    </row>
    <row r="470" spans="1:3" ht="12.75" customHeight="1" x14ac:dyDescent="0.15">
      <c r="A470" s="17"/>
      <c r="C470" s="17"/>
    </row>
    <row r="471" spans="1:3" ht="12.75" customHeight="1" x14ac:dyDescent="0.15">
      <c r="A471" s="17"/>
      <c r="C471" s="17"/>
    </row>
    <row r="472" spans="1:3" ht="12.75" customHeight="1" x14ac:dyDescent="0.15">
      <c r="A472" s="17"/>
      <c r="C472" s="17"/>
    </row>
    <row r="473" spans="1:3" ht="12.75" customHeight="1" x14ac:dyDescent="0.15">
      <c r="A473" s="17"/>
      <c r="C473" s="17"/>
    </row>
    <row r="474" spans="1:3" ht="12.75" customHeight="1" x14ac:dyDescent="0.15">
      <c r="A474" s="17"/>
      <c r="C474" s="17"/>
    </row>
    <row r="475" spans="1:3" ht="12.75" customHeight="1" x14ac:dyDescent="0.15">
      <c r="A475" s="17"/>
      <c r="C475" s="17"/>
    </row>
    <row r="476" spans="1:3" ht="12.75" customHeight="1" x14ac:dyDescent="0.15">
      <c r="A476" s="17"/>
      <c r="C476" s="17"/>
    </row>
    <row r="477" spans="1:3" ht="12.75" customHeight="1" x14ac:dyDescent="0.15">
      <c r="A477" s="17"/>
      <c r="C477" s="17"/>
    </row>
    <row r="478" spans="1:3" ht="12.75" customHeight="1" x14ac:dyDescent="0.15">
      <c r="A478" s="17"/>
      <c r="C478" s="17"/>
    </row>
    <row r="479" spans="1:3" ht="12.75" customHeight="1" x14ac:dyDescent="0.15">
      <c r="A479" s="17"/>
      <c r="C479" s="17"/>
    </row>
    <row r="480" spans="1:3" ht="12.75" customHeight="1" x14ac:dyDescent="0.15">
      <c r="A480" s="17"/>
      <c r="C480" s="17"/>
    </row>
    <row r="481" spans="1:3" ht="12.75" customHeight="1" x14ac:dyDescent="0.15">
      <c r="A481" s="17"/>
      <c r="C481" s="17"/>
    </row>
    <row r="482" spans="1:3" ht="12.75" customHeight="1" x14ac:dyDescent="0.15">
      <c r="A482" s="17"/>
      <c r="C482" s="17"/>
    </row>
    <row r="483" spans="1:3" ht="12.75" customHeight="1" x14ac:dyDescent="0.15">
      <c r="A483" s="17"/>
      <c r="C483" s="17"/>
    </row>
    <row r="484" spans="1:3" ht="12.75" customHeight="1" x14ac:dyDescent="0.15">
      <c r="A484" s="17"/>
      <c r="C484" s="17"/>
    </row>
    <row r="485" spans="1:3" ht="12.75" customHeight="1" x14ac:dyDescent="0.15">
      <c r="A485" s="17"/>
      <c r="C485" s="17"/>
    </row>
    <row r="486" spans="1:3" ht="12.75" customHeight="1" x14ac:dyDescent="0.15">
      <c r="A486" s="17"/>
      <c r="C486" s="17"/>
    </row>
    <row r="487" spans="1:3" ht="12.75" customHeight="1" x14ac:dyDescent="0.15">
      <c r="A487" s="17"/>
      <c r="C487" s="17"/>
    </row>
    <row r="488" spans="1:3" ht="12.75" customHeight="1" x14ac:dyDescent="0.15">
      <c r="A488" s="17"/>
      <c r="C488" s="17"/>
    </row>
    <row r="489" spans="1:3" ht="12.75" customHeight="1" x14ac:dyDescent="0.15">
      <c r="A489" s="17"/>
      <c r="C489" s="17"/>
    </row>
    <row r="490" spans="1:3" ht="12.75" customHeight="1" x14ac:dyDescent="0.15">
      <c r="A490" s="17"/>
      <c r="C490" s="17"/>
    </row>
    <row r="491" spans="1:3" ht="12.75" customHeight="1" x14ac:dyDescent="0.15">
      <c r="A491" s="17"/>
      <c r="C491" s="17"/>
    </row>
    <row r="492" spans="1:3" ht="12.75" customHeight="1" x14ac:dyDescent="0.15">
      <c r="A492" s="17"/>
      <c r="C492" s="17"/>
    </row>
    <row r="493" spans="1:3" ht="12.75" customHeight="1" x14ac:dyDescent="0.15">
      <c r="A493" s="17"/>
      <c r="C493" s="17"/>
    </row>
    <row r="494" spans="1:3" ht="12.75" customHeight="1" x14ac:dyDescent="0.15">
      <c r="A494" s="17"/>
      <c r="C494" s="17"/>
    </row>
    <row r="495" spans="1:3" ht="12.75" customHeight="1" x14ac:dyDescent="0.15">
      <c r="A495" s="17"/>
      <c r="C495" s="17"/>
    </row>
    <row r="496" spans="1:3" ht="12.75" customHeight="1" x14ac:dyDescent="0.15">
      <c r="A496" s="17"/>
      <c r="C496" s="17"/>
    </row>
    <row r="497" spans="1:3" ht="12.75" customHeight="1" x14ac:dyDescent="0.15">
      <c r="A497" s="17"/>
      <c r="C497" s="17"/>
    </row>
    <row r="498" spans="1:3" ht="12.75" customHeight="1" x14ac:dyDescent="0.15">
      <c r="A498" s="17"/>
      <c r="C498" s="17"/>
    </row>
    <row r="499" spans="1:3" ht="12.75" customHeight="1" x14ac:dyDescent="0.15">
      <c r="A499" s="17"/>
      <c r="C499" s="17"/>
    </row>
    <row r="500" spans="1:3" ht="12.75" customHeight="1" x14ac:dyDescent="0.15">
      <c r="A500" s="17"/>
      <c r="C500" s="17"/>
    </row>
    <row r="501" spans="1:3" ht="12.75" customHeight="1" x14ac:dyDescent="0.15">
      <c r="A501" s="17"/>
      <c r="C501" s="17"/>
    </row>
    <row r="502" spans="1:3" ht="12.75" customHeight="1" x14ac:dyDescent="0.15">
      <c r="A502" s="17"/>
      <c r="C502" s="17"/>
    </row>
    <row r="503" spans="1:3" ht="12.75" customHeight="1" x14ac:dyDescent="0.15">
      <c r="A503" s="17"/>
      <c r="C503" s="17"/>
    </row>
    <row r="504" spans="1:3" ht="12.75" customHeight="1" x14ac:dyDescent="0.15">
      <c r="A504" s="17"/>
      <c r="C504" s="17"/>
    </row>
    <row r="505" spans="1:3" ht="12.75" customHeight="1" x14ac:dyDescent="0.15">
      <c r="A505" s="17"/>
      <c r="C505" s="17"/>
    </row>
    <row r="506" spans="1:3" ht="12.75" customHeight="1" x14ac:dyDescent="0.15">
      <c r="A506" s="17"/>
      <c r="C506" s="17"/>
    </row>
    <row r="507" spans="1:3" ht="12.75" customHeight="1" x14ac:dyDescent="0.15">
      <c r="A507" s="17"/>
      <c r="C507" s="17"/>
    </row>
    <row r="508" spans="1:3" ht="12.75" customHeight="1" x14ac:dyDescent="0.15">
      <c r="A508" s="17"/>
      <c r="C508" s="17"/>
    </row>
    <row r="509" spans="1:3" ht="12.75" customHeight="1" x14ac:dyDescent="0.15">
      <c r="A509" s="17"/>
      <c r="C509" s="17"/>
    </row>
    <row r="510" spans="1:3" ht="12.75" customHeight="1" x14ac:dyDescent="0.15">
      <c r="A510" s="17"/>
      <c r="C510" s="17"/>
    </row>
    <row r="511" spans="1:3" ht="12.75" customHeight="1" x14ac:dyDescent="0.15">
      <c r="A511" s="17"/>
      <c r="C511" s="17"/>
    </row>
    <row r="512" spans="1:3" ht="12.75" customHeight="1" x14ac:dyDescent="0.15">
      <c r="A512" s="17"/>
      <c r="C512" s="17"/>
    </row>
    <row r="513" spans="1:3" ht="12.75" customHeight="1" x14ac:dyDescent="0.15">
      <c r="A513" s="17"/>
      <c r="C513" s="17"/>
    </row>
    <row r="514" spans="1:3" ht="12.75" customHeight="1" x14ac:dyDescent="0.15">
      <c r="A514" s="17"/>
      <c r="C514" s="17"/>
    </row>
    <row r="515" spans="1:3" ht="12.75" customHeight="1" x14ac:dyDescent="0.15">
      <c r="A515" s="17"/>
      <c r="C515" s="17"/>
    </row>
    <row r="516" spans="1:3" ht="12.75" customHeight="1" x14ac:dyDescent="0.15">
      <c r="A516" s="17"/>
      <c r="C516" s="17"/>
    </row>
    <row r="517" spans="1:3" ht="12.75" customHeight="1" x14ac:dyDescent="0.15">
      <c r="A517" s="17"/>
      <c r="C517" s="17"/>
    </row>
    <row r="518" spans="1:3" ht="12.75" customHeight="1" x14ac:dyDescent="0.15">
      <c r="A518" s="17"/>
      <c r="C518" s="17"/>
    </row>
    <row r="519" spans="1:3" ht="12.75" customHeight="1" x14ac:dyDescent="0.15">
      <c r="A519" s="17"/>
      <c r="C519" s="17"/>
    </row>
    <row r="520" spans="1:3" ht="12.75" customHeight="1" x14ac:dyDescent="0.15">
      <c r="A520" s="17"/>
      <c r="C520" s="17"/>
    </row>
    <row r="521" spans="1:3" ht="12.75" customHeight="1" x14ac:dyDescent="0.15">
      <c r="A521" s="17"/>
      <c r="C521" s="17"/>
    </row>
    <row r="522" spans="1:3" ht="12.75" customHeight="1" x14ac:dyDescent="0.15">
      <c r="A522" s="17"/>
      <c r="C522" s="17"/>
    </row>
    <row r="523" spans="1:3" ht="12.75" customHeight="1" x14ac:dyDescent="0.15">
      <c r="A523" s="17"/>
      <c r="C523" s="17"/>
    </row>
    <row r="524" spans="1:3" ht="12.75" customHeight="1" x14ac:dyDescent="0.15">
      <c r="A524" s="17"/>
      <c r="C524" s="17"/>
    </row>
    <row r="525" spans="1:3" ht="12.75" customHeight="1" x14ac:dyDescent="0.15">
      <c r="A525" s="17"/>
      <c r="C525" s="17"/>
    </row>
    <row r="526" spans="1:3" ht="12.75" customHeight="1" x14ac:dyDescent="0.15">
      <c r="A526" s="17"/>
      <c r="C526" s="17"/>
    </row>
    <row r="527" spans="1:3" ht="12.75" customHeight="1" x14ac:dyDescent="0.15">
      <c r="A527" s="17"/>
      <c r="C527" s="17"/>
    </row>
    <row r="528" spans="1:3" ht="12.75" customHeight="1" x14ac:dyDescent="0.15">
      <c r="A528" s="17"/>
      <c r="C528" s="17"/>
    </row>
    <row r="529" spans="1:3" ht="12.75" customHeight="1" x14ac:dyDescent="0.15">
      <c r="A529" s="17"/>
      <c r="C529" s="17"/>
    </row>
    <row r="530" spans="1:3" ht="12.75" customHeight="1" x14ac:dyDescent="0.15">
      <c r="A530" s="17"/>
      <c r="C530" s="17"/>
    </row>
    <row r="531" spans="1:3" ht="12.75" customHeight="1" x14ac:dyDescent="0.15">
      <c r="A531" s="17"/>
      <c r="C531" s="17"/>
    </row>
    <row r="532" spans="1:3" ht="12.75" customHeight="1" x14ac:dyDescent="0.15">
      <c r="A532" s="17"/>
      <c r="C532" s="17"/>
    </row>
    <row r="533" spans="1:3" ht="12.75" customHeight="1" x14ac:dyDescent="0.15">
      <c r="A533" s="17"/>
      <c r="C533" s="17"/>
    </row>
    <row r="534" spans="1:3" ht="12.75" customHeight="1" x14ac:dyDescent="0.15">
      <c r="A534" s="17"/>
      <c r="C534" s="17"/>
    </row>
    <row r="535" spans="1:3" ht="12.75" customHeight="1" x14ac:dyDescent="0.15">
      <c r="A535" s="17"/>
      <c r="C535" s="17"/>
    </row>
    <row r="536" spans="1:3" ht="12.75" customHeight="1" x14ac:dyDescent="0.15">
      <c r="A536" s="17"/>
      <c r="C536" s="17"/>
    </row>
    <row r="537" spans="1:3" ht="12.75" customHeight="1" x14ac:dyDescent="0.15">
      <c r="A537" s="17"/>
      <c r="C537" s="17"/>
    </row>
    <row r="538" spans="1:3" ht="12.75" customHeight="1" x14ac:dyDescent="0.15">
      <c r="A538" s="17"/>
      <c r="C538" s="17"/>
    </row>
    <row r="539" spans="1:3" ht="12.75" customHeight="1" x14ac:dyDescent="0.15">
      <c r="A539" s="17"/>
      <c r="C539" s="17"/>
    </row>
    <row r="540" spans="1:3" ht="12.75" customHeight="1" x14ac:dyDescent="0.15">
      <c r="A540" s="17"/>
      <c r="C540" s="17"/>
    </row>
    <row r="541" spans="1:3" ht="12.75" customHeight="1" x14ac:dyDescent="0.15">
      <c r="A541" s="17"/>
      <c r="C541" s="17"/>
    </row>
    <row r="542" spans="1:3" ht="12.75" customHeight="1" x14ac:dyDescent="0.15">
      <c r="A542" s="17"/>
      <c r="C542" s="17"/>
    </row>
    <row r="543" spans="1:3" ht="12.75" customHeight="1" x14ac:dyDescent="0.15">
      <c r="A543" s="17"/>
      <c r="C543" s="17"/>
    </row>
    <row r="544" spans="1:3" ht="12.75" customHeight="1" x14ac:dyDescent="0.15">
      <c r="A544" s="17"/>
      <c r="C544" s="17"/>
    </row>
    <row r="545" spans="1:3" ht="12.75" customHeight="1" x14ac:dyDescent="0.15">
      <c r="A545" s="17"/>
      <c r="C545" s="17"/>
    </row>
    <row r="546" spans="1:3" ht="12.75" customHeight="1" x14ac:dyDescent="0.15">
      <c r="A546" s="17"/>
      <c r="C546" s="17"/>
    </row>
    <row r="547" spans="1:3" ht="12.75" customHeight="1" x14ac:dyDescent="0.15">
      <c r="A547" s="17"/>
      <c r="C547" s="17"/>
    </row>
    <row r="548" spans="1:3" ht="12.75" customHeight="1" x14ac:dyDescent="0.15">
      <c r="A548" s="17"/>
      <c r="C548" s="17"/>
    </row>
    <row r="549" spans="1:3" ht="12.75" customHeight="1" x14ac:dyDescent="0.15">
      <c r="A549" s="17"/>
      <c r="C549" s="17"/>
    </row>
    <row r="550" spans="1:3" ht="12.75" customHeight="1" x14ac:dyDescent="0.15">
      <c r="A550" s="17"/>
      <c r="C550" s="17"/>
    </row>
    <row r="551" spans="1:3" ht="12.75" customHeight="1" x14ac:dyDescent="0.15">
      <c r="A551" s="17"/>
      <c r="C551" s="17"/>
    </row>
    <row r="552" spans="1:3" ht="12.75" customHeight="1" x14ac:dyDescent="0.15">
      <c r="A552" s="17"/>
      <c r="C552" s="17"/>
    </row>
    <row r="553" spans="1:3" ht="12.75" customHeight="1" x14ac:dyDescent="0.15">
      <c r="A553" s="17"/>
      <c r="C553" s="17"/>
    </row>
    <row r="554" spans="1:3" ht="12.75" customHeight="1" x14ac:dyDescent="0.15">
      <c r="A554" s="17"/>
      <c r="C554" s="17"/>
    </row>
    <row r="555" spans="1:3" ht="12.75" customHeight="1" x14ac:dyDescent="0.15">
      <c r="A555" s="17"/>
      <c r="C555" s="17"/>
    </row>
    <row r="556" spans="1:3" ht="12.75" customHeight="1" x14ac:dyDescent="0.15">
      <c r="A556" s="17"/>
      <c r="C556" s="17"/>
    </row>
    <row r="557" spans="1:3" ht="12.75" customHeight="1" x14ac:dyDescent="0.15">
      <c r="A557" s="17"/>
      <c r="C557" s="17"/>
    </row>
    <row r="558" spans="1:3" ht="12.75" customHeight="1" x14ac:dyDescent="0.15">
      <c r="A558" s="17"/>
      <c r="C558" s="17"/>
    </row>
    <row r="559" spans="1:3" ht="12.75" customHeight="1" x14ac:dyDescent="0.15">
      <c r="A559" s="17"/>
      <c r="C559" s="17"/>
    </row>
    <row r="560" spans="1:3" ht="12.75" customHeight="1" x14ac:dyDescent="0.15">
      <c r="A560" s="17"/>
      <c r="C560" s="17"/>
    </row>
    <row r="561" spans="1:3" ht="12.75" customHeight="1" x14ac:dyDescent="0.15">
      <c r="A561" s="17"/>
      <c r="C561" s="17"/>
    </row>
    <row r="562" spans="1:3" ht="12.75" customHeight="1" x14ac:dyDescent="0.15">
      <c r="A562" s="17"/>
      <c r="C562" s="17"/>
    </row>
    <row r="563" spans="1:3" ht="12.75" customHeight="1" x14ac:dyDescent="0.15">
      <c r="A563" s="17"/>
      <c r="C563" s="17"/>
    </row>
    <row r="564" spans="1:3" ht="12.75" customHeight="1" x14ac:dyDescent="0.15">
      <c r="A564" s="17"/>
      <c r="C564" s="17"/>
    </row>
    <row r="565" spans="1:3" ht="12.75" customHeight="1" x14ac:dyDescent="0.15">
      <c r="A565" s="17"/>
      <c r="C565" s="17"/>
    </row>
    <row r="566" spans="1:3" ht="12.75" customHeight="1" x14ac:dyDescent="0.15">
      <c r="A566" s="17"/>
      <c r="C566" s="17"/>
    </row>
    <row r="567" spans="1:3" ht="12.75" customHeight="1" x14ac:dyDescent="0.15">
      <c r="A567" s="17"/>
      <c r="C567" s="17"/>
    </row>
    <row r="568" spans="1:3" ht="12.75" customHeight="1" x14ac:dyDescent="0.15">
      <c r="A568" s="17"/>
      <c r="C568" s="17"/>
    </row>
    <row r="569" spans="1:3" ht="12.75" customHeight="1" x14ac:dyDescent="0.15">
      <c r="A569" s="17"/>
      <c r="C569" s="17"/>
    </row>
    <row r="570" spans="1:3" ht="12.75" customHeight="1" x14ac:dyDescent="0.15">
      <c r="A570" s="17"/>
      <c r="C570" s="17"/>
    </row>
    <row r="571" spans="1:3" ht="12.75" customHeight="1" x14ac:dyDescent="0.15">
      <c r="A571" s="17"/>
      <c r="C571" s="17"/>
    </row>
    <row r="572" spans="1:3" ht="12.75" customHeight="1" x14ac:dyDescent="0.15">
      <c r="A572" s="17"/>
      <c r="C572" s="17"/>
    </row>
    <row r="573" spans="1:3" ht="12.75" customHeight="1" x14ac:dyDescent="0.15">
      <c r="A573" s="17"/>
      <c r="C573" s="17"/>
    </row>
    <row r="574" spans="1:3" ht="12.75" customHeight="1" x14ac:dyDescent="0.15">
      <c r="A574" s="17"/>
      <c r="C574" s="17"/>
    </row>
    <row r="575" spans="1:3" ht="12.75" customHeight="1" x14ac:dyDescent="0.15">
      <c r="A575" s="17"/>
      <c r="C575" s="17"/>
    </row>
    <row r="576" spans="1:3" ht="12.75" customHeight="1" x14ac:dyDescent="0.15">
      <c r="A576" s="17"/>
      <c r="C576" s="17"/>
    </row>
    <row r="577" spans="1:3" ht="12.75" customHeight="1" x14ac:dyDescent="0.15">
      <c r="A577" s="17"/>
      <c r="C577" s="17"/>
    </row>
    <row r="578" spans="1:3" ht="12.75" customHeight="1" x14ac:dyDescent="0.15">
      <c r="A578" s="17"/>
      <c r="C578" s="17"/>
    </row>
    <row r="579" spans="1:3" ht="12.75" customHeight="1" x14ac:dyDescent="0.15">
      <c r="A579" s="17"/>
      <c r="C579" s="17"/>
    </row>
    <row r="580" spans="1:3" ht="12.75" customHeight="1" x14ac:dyDescent="0.15">
      <c r="A580" s="17"/>
      <c r="C580" s="17"/>
    </row>
    <row r="581" spans="1:3" ht="12.75" customHeight="1" x14ac:dyDescent="0.15">
      <c r="A581" s="17"/>
      <c r="C581" s="17"/>
    </row>
    <row r="582" spans="1:3" ht="12.75" customHeight="1" x14ac:dyDescent="0.15">
      <c r="A582" s="17"/>
      <c r="C582" s="17"/>
    </row>
    <row r="583" spans="1:3" ht="12.75" customHeight="1" x14ac:dyDescent="0.15">
      <c r="A583" s="17"/>
      <c r="C583" s="17"/>
    </row>
    <row r="584" spans="1:3" ht="12.75" customHeight="1" x14ac:dyDescent="0.15">
      <c r="A584" s="17"/>
      <c r="C584" s="17"/>
    </row>
    <row r="585" spans="1:3" ht="12.75" customHeight="1" x14ac:dyDescent="0.15">
      <c r="A585" s="17"/>
      <c r="C585" s="17"/>
    </row>
    <row r="586" spans="1:3" ht="12.75" customHeight="1" x14ac:dyDescent="0.15">
      <c r="A586" s="17"/>
      <c r="C586" s="17"/>
    </row>
    <row r="587" spans="1:3" ht="12.75" customHeight="1" x14ac:dyDescent="0.15">
      <c r="A587" s="17"/>
      <c r="C587" s="17"/>
    </row>
    <row r="588" spans="1:3" ht="12.75" customHeight="1" x14ac:dyDescent="0.15">
      <c r="A588" s="17"/>
      <c r="C588" s="17"/>
    </row>
    <row r="589" spans="1:3" ht="12.75" customHeight="1" x14ac:dyDescent="0.15">
      <c r="A589" s="17"/>
      <c r="C589" s="17"/>
    </row>
    <row r="590" spans="1:3" ht="12.75" customHeight="1" x14ac:dyDescent="0.15">
      <c r="A590" s="17"/>
      <c r="C590" s="17"/>
    </row>
    <row r="591" spans="1:3" ht="12.75" customHeight="1" x14ac:dyDescent="0.15">
      <c r="A591" s="17"/>
      <c r="C591" s="17"/>
    </row>
    <row r="592" spans="1:3" ht="12.75" customHeight="1" x14ac:dyDescent="0.15">
      <c r="A592" s="17"/>
      <c r="C592" s="17"/>
    </row>
    <row r="593" spans="1:3" ht="12.75" customHeight="1" x14ac:dyDescent="0.15">
      <c r="A593" s="17"/>
      <c r="C593" s="17"/>
    </row>
    <row r="594" spans="1:3" ht="12.75" customHeight="1" x14ac:dyDescent="0.15">
      <c r="A594" s="17"/>
      <c r="C594" s="17"/>
    </row>
    <row r="595" spans="1:3" ht="12.75" customHeight="1" x14ac:dyDescent="0.15">
      <c r="A595" s="17"/>
      <c r="C595" s="17"/>
    </row>
    <row r="596" spans="1:3" ht="12.75" customHeight="1" x14ac:dyDescent="0.15">
      <c r="A596" s="17"/>
      <c r="C596" s="17"/>
    </row>
    <row r="597" spans="1:3" ht="12.75" customHeight="1" x14ac:dyDescent="0.15">
      <c r="A597" s="17"/>
      <c r="C597" s="17"/>
    </row>
    <row r="598" spans="1:3" ht="12.75" customHeight="1" x14ac:dyDescent="0.15">
      <c r="A598" s="17"/>
      <c r="C598" s="17"/>
    </row>
    <row r="599" spans="1:3" ht="12.75" customHeight="1" x14ac:dyDescent="0.15">
      <c r="A599" s="17"/>
      <c r="C599" s="17"/>
    </row>
    <row r="600" spans="1:3" ht="12.75" customHeight="1" x14ac:dyDescent="0.15">
      <c r="A600" s="17"/>
      <c r="C600" s="17"/>
    </row>
    <row r="601" spans="1:3" ht="12.75" customHeight="1" x14ac:dyDescent="0.15">
      <c r="A601" s="17"/>
      <c r="C601" s="17"/>
    </row>
    <row r="602" spans="1:3" ht="12.75" customHeight="1" x14ac:dyDescent="0.15">
      <c r="A602" s="17"/>
      <c r="C602" s="17"/>
    </row>
    <row r="603" spans="1:3" ht="12.75" customHeight="1" x14ac:dyDescent="0.15">
      <c r="A603" s="17"/>
      <c r="C603" s="17"/>
    </row>
    <row r="604" spans="1:3" ht="12.75" customHeight="1" x14ac:dyDescent="0.15">
      <c r="A604" s="17"/>
      <c r="C604" s="17"/>
    </row>
    <row r="605" spans="1:3" ht="12.75" customHeight="1" x14ac:dyDescent="0.15">
      <c r="A605" s="17"/>
      <c r="C605" s="17"/>
    </row>
    <row r="606" spans="1:3" ht="12.75" customHeight="1" x14ac:dyDescent="0.15">
      <c r="A606" s="17"/>
      <c r="C606" s="17"/>
    </row>
    <row r="607" spans="1:3" ht="12.75" customHeight="1" x14ac:dyDescent="0.15">
      <c r="A607" s="17"/>
      <c r="C607" s="17"/>
    </row>
    <row r="608" spans="1:3" ht="12.75" customHeight="1" x14ac:dyDescent="0.15">
      <c r="A608" s="17"/>
      <c r="C608" s="17"/>
    </row>
    <row r="609" spans="1:3" ht="12.75" customHeight="1" x14ac:dyDescent="0.15">
      <c r="A609" s="17"/>
      <c r="C609" s="17"/>
    </row>
    <row r="610" spans="1:3" ht="12.75" customHeight="1" x14ac:dyDescent="0.15">
      <c r="A610" s="17"/>
      <c r="C610" s="17"/>
    </row>
    <row r="611" spans="1:3" ht="12.75" customHeight="1" x14ac:dyDescent="0.15">
      <c r="A611" s="17"/>
      <c r="C611" s="17"/>
    </row>
    <row r="612" spans="1:3" ht="12.75" customHeight="1" x14ac:dyDescent="0.15">
      <c r="A612" s="17"/>
      <c r="C612" s="17"/>
    </row>
    <row r="613" spans="1:3" ht="12.75" customHeight="1" x14ac:dyDescent="0.15">
      <c r="A613" s="17"/>
      <c r="C613" s="17"/>
    </row>
    <row r="614" spans="1:3" ht="12.75" customHeight="1" x14ac:dyDescent="0.15">
      <c r="A614" s="17"/>
      <c r="C614" s="17"/>
    </row>
    <row r="615" spans="1:3" ht="12.75" customHeight="1" x14ac:dyDescent="0.15">
      <c r="A615" s="17"/>
      <c r="C615" s="17"/>
    </row>
    <row r="616" spans="1:3" ht="12.75" customHeight="1" x14ac:dyDescent="0.15">
      <c r="A616" s="17"/>
      <c r="C616" s="17"/>
    </row>
    <row r="617" spans="1:3" ht="12.75" customHeight="1" x14ac:dyDescent="0.15">
      <c r="A617" s="17"/>
      <c r="C617" s="17"/>
    </row>
    <row r="618" spans="1:3" ht="12.75" customHeight="1" x14ac:dyDescent="0.15">
      <c r="A618" s="17"/>
      <c r="C618" s="17"/>
    </row>
    <row r="619" spans="1:3" ht="12.75" customHeight="1" x14ac:dyDescent="0.15">
      <c r="A619" s="17"/>
      <c r="C619" s="17"/>
    </row>
    <row r="620" spans="1:3" ht="12.75" customHeight="1" x14ac:dyDescent="0.15">
      <c r="A620" s="17"/>
      <c r="C620" s="17"/>
    </row>
    <row r="621" spans="1:3" ht="12.75" customHeight="1" x14ac:dyDescent="0.15">
      <c r="A621" s="17"/>
      <c r="C621" s="17"/>
    </row>
    <row r="622" spans="1:3" ht="12.75" customHeight="1" x14ac:dyDescent="0.15">
      <c r="A622" s="17"/>
      <c r="C622" s="17"/>
    </row>
    <row r="623" spans="1:3" ht="12.75" customHeight="1" x14ac:dyDescent="0.15">
      <c r="A623" s="17"/>
      <c r="C623" s="17"/>
    </row>
    <row r="624" spans="1:3" ht="12.75" customHeight="1" x14ac:dyDescent="0.15">
      <c r="A624" s="17"/>
      <c r="C624" s="17"/>
    </row>
    <row r="625" spans="1:3" ht="12.75" customHeight="1" x14ac:dyDescent="0.15">
      <c r="A625" s="17"/>
      <c r="C625" s="17"/>
    </row>
    <row r="626" spans="1:3" ht="12.75" customHeight="1" x14ac:dyDescent="0.15">
      <c r="A626" s="17"/>
      <c r="C626" s="17"/>
    </row>
    <row r="627" spans="1:3" ht="12.75" customHeight="1" x14ac:dyDescent="0.15">
      <c r="A627" s="17"/>
      <c r="C627" s="17"/>
    </row>
    <row r="628" spans="1:3" ht="12.75" customHeight="1" x14ac:dyDescent="0.15">
      <c r="A628" s="17"/>
      <c r="C628" s="17"/>
    </row>
    <row r="629" spans="1:3" ht="12.75" customHeight="1" x14ac:dyDescent="0.15">
      <c r="A629" s="17"/>
      <c r="C629" s="17"/>
    </row>
    <row r="630" spans="1:3" ht="12.75" customHeight="1" x14ac:dyDescent="0.15">
      <c r="A630" s="17"/>
      <c r="C630" s="17"/>
    </row>
    <row r="631" spans="1:3" ht="12.75" customHeight="1" x14ac:dyDescent="0.15">
      <c r="A631" s="17"/>
      <c r="C631" s="17"/>
    </row>
    <row r="632" spans="1:3" ht="12.75" customHeight="1" x14ac:dyDescent="0.15">
      <c r="A632" s="17"/>
      <c r="C632" s="17"/>
    </row>
    <row r="633" spans="1:3" ht="12.75" customHeight="1" x14ac:dyDescent="0.15">
      <c r="A633" s="17"/>
      <c r="C633" s="17"/>
    </row>
    <row r="634" spans="1:3" ht="12.75" customHeight="1" x14ac:dyDescent="0.15">
      <c r="A634" s="17"/>
      <c r="C634" s="17"/>
    </row>
    <row r="635" spans="1:3" ht="12.75" customHeight="1" x14ac:dyDescent="0.15">
      <c r="A635" s="17"/>
      <c r="C635" s="17"/>
    </row>
    <row r="636" spans="1:3" ht="12.75" customHeight="1" x14ac:dyDescent="0.15">
      <c r="A636" s="17"/>
      <c r="C636" s="17"/>
    </row>
    <row r="637" spans="1:3" ht="12.75" customHeight="1" x14ac:dyDescent="0.15">
      <c r="A637" s="17"/>
      <c r="C637" s="17"/>
    </row>
    <row r="638" spans="1:3" ht="12.75" customHeight="1" x14ac:dyDescent="0.15">
      <c r="A638" s="17"/>
      <c r="C638" s="17"/>
    </row>
    <row r="639" spans="1:3" ht="12.75" customHeight="1" x14ac:dyDescent="0.15">
      <c r="A639" s="17"/>
      <c r="C639" s="17"/>
    </row>
    <row r="640" spans="1:3" ht="12.75" customHeight="1" x14ac:dyDescent="0.15">
      <c r="A640" s="17"/>
      <c r="C640" s="17"/>
    </row>
    <row r="641" spans="1:3" ht="12.75" customHeight="1" x14ac:dyDescent="0.15">
      <c r="A641" s="17"/>
      <c r="C641" s="17"/>
    </row>
    <row r="642" spans="1:3" ht="12.75" customHeight="1" x14ac:dyDescent="0.15">
      <c r="A642" s="17"/>
      <c r="C642" s="17"/>
    </row>
    <row r="643" spans="1:3" ht="12.75" customHeight="1" x14ac:dyDescent="0.15">
      <c r="A643" s="17"/>
      <c r="C643" s="17"/>
    </row>
    <row r="644" spans="1:3" ht="12.75" customHeight="1" x14ac:dyDescent="0.15">
      <c r="A644" s="17"/>
      <c r="C644" s="17"/>
    </row>
    <row r="645" spans="1:3" ht="12.75" customHeight="1" x14ac:dyDescent="0.15">
      <c r="A645" s="17"/>
      <c r="C645" s="17"/>
    </row>
    <row r="646" spans="1:3" ht="12.75" customHeight="1" x14ac:dyDescent="0.15">
      <c r="A646" s="17"/>
      <c r="C646" s="17"/>
    </row>
    <row r="647" spans="1:3" ht="12.75" customHeight="1" x14ac:dyDescent="0.15">
      <c r="A647" s="17"/>
      <c r="C647" s="17"/>
    </row>
    <row r="648" spans="1:3" ht="12.75" customHeight="1" x14ac:dyDescent="0.15">
      <c r="A648" s="17"/>
      <c r="C648" s="17"/>
    </row>
    <row r="649" spans="1:3" ht="12.75" customHeight="1" x14ac:dyDescent="0.15">
      <c r="A649" s="17"/>
      <c r="C649" s="17"/>
    </row>
    <row r="650" spans="1:3" ht="12.75" customHeight="1" x14ac:dyDescent="0.15">
      <c r="A650" s="17"/>
      <c r="C650" s="17"/>
    </row>
    <row r="651" spans="1:3" ht="12.75" customHeight="1" x14ac:dyDescent="0.15">
      <c r="A651" s="17"/>
      <c r="C651" s="17"/>
    </row>
    <row r="652" spans="1:3" ht="12.75" customHeight="1" x14ac:dyDescent="0.15">
      <c r="A652" s="17"/>
      <c r="C652" s="17"/>
    </row>
    <row r="653" spans="1:3" ht="12.75" customHeight="1" x14ac:dyDescent="0.15">
      <c r="A653" s="17"/>
      <c r="C653" s="17"/>
    </row>
    <row r="654" spans="1:3" ht="12.75" customHeight="1" x14ac:dyDescent="0.15">
      <c r="A654" s="17"/>
      <c r="C654" s="17"/>
    </row>
    <row r="655" spans="1:3" ht="12.75" customHeight="1" x14ac:dyDescent="0.15">
      <c r="A655" s="17"/>
      <c r="C655" s="17"/>
    </row>
    <row r="656" spans="1:3" ht="12.75" customHeight="1" x14ac:dyDescent="0.15">
      <c r="A656" s="17"/>
      <c r="C656" s="17"/>
    </row>
    <row r="657" spans="1:3" ht="12.75" customHeight="1" x14ac:dyDescent="0.15">
      <c r="A657" s="17"/>
      <c r="C657" s="17"/>
    </row>
    <row r="658" spans="1:3" ht="12.75" customHeight="1" x14ac:dyDescent="0.15">
      <c r="A658" s="17"/>
      <c r="C658" s="17"/>
    </row>
    <row r="659" spans="1:3" ht="12.75" customHeight="1" x14ac:dyDescent="0.15">
      <c r="A659" s="17"/>
      <c r="C659" s="17"/>
    </row>
    <row r="660" spans="1:3" ht="12.75" customHeight="1" x14ac:dyDescent="0.15">
      <c r="A660" s="17"/>
      <c r="C660" s="17"/>
    </row>
    <row r="661" spans="1:3" ht="12.75" customHeight="1" x14ac:dyDescent="0.15">
      <c r="A661" s="17"/>
      <c r="C661" s="17"/>
    </row>
    <row r="662" spans="1:3" ht="12.75" customHeight="1" x14ac:dyDescent="0.15">
      <c r="A662" s="17"/>
      <c r="C662" s="17"/>
    </row>
    <row r="663" spans="1:3" ht="12.75" customHeight="1" x14ac:dyDescent="0.15">
      <c r="A663" s="17"/>
      <c r="C663" s="17"/>
    </row>
    <row r="664" spans="1:3" ht="12.75" customHeight="1" x14ac:dyDescent="0.15">
      <c r="A664" s="17"/>
      <c r="C664" s="17"/>
    </row>
    <row r="665" spans="1:3" ht="12.75" customHeight="1" x14ac:dyDescent="0.15">
      <c r="A665" s="17"/>
      <c r="C665" s="17"/>
    </row>
    <row r="666" spans="1:3" ht="12.75" customHeight="1" x14ac:dyDescent="0.15">
      <c r="A666" s="17"/>
      <c r="C666" s="17"/>
    </row>
    <row r="667" spans="1:3" ht="12.75" customHeight="1" x14ac:dyDescent="0.15">
      <c r="A667" s="17"/>
      <c r="C667" s="17"/>
    </row>
    <row r="668" spans="1:3" ht="12.75" customHeight="1" x14ac:dyDescent="0.15">
      <c r="A668" s="17"/>
      <c r="C668" s="17"/>
    </row>
    <row r="669" spans="1:3" ht="12.75" customHeight="1" x14ac:dyDescent="0.15">
      <c r="A669" s="17"/>
      <c r="C669" s="17"/>
    </row>
    <row r="670" spans="1:3" ht="12.75" customHeight="1" x14ac:dyDescent="0.15">
      <c r="A670" s="17"/>
      <c r="C670" s="17"/>
    </row>
    <row r="671" spans="1:3" ht="12.75" customHeight="1" x14ac:dyDescent="0.15">
      <c r="A671" s="17"/>
      <c r="C671" s="17"/>
    </row>
    <row r="672" spans="1:3" ht="12.75" customHeight="1" x14ac:dyDescent="0.15">
      <c r="A672" s="17"/>
      <c r="C672" s="17"/>
    </row>
    <row r="673" spans="1:3" ht="12.75" customHeight="1" x14ac:dyDescent="0.15">
      <c r="A673" s="17"/>
      <c r="C673" s="17"/>
    </row>
    <row r="674" spans="1:3" ht="12.75" customHeight="1" x14ac:dyDescent="0.15">
      <c r="A674" s="17"/>
      <c r="C674" s="17"/>
    </row>
    <row r="675" spans="1:3" ht="12.75" customHeight="1" x14ac:dyDescent="0.15">
      <c r="A675" s="17"/>
      <c r="C675" s="17"/>
    </row>
    <row r="676" spans="1:3" ht="12.75" customHeight="1" x14ac:dyDescent="0.15">
      <c r="A676" s="17"/>
      <c r="C676" s="17"/>
    </row>
    <row r="677" spans="1:3" ht="12.75" customHeight="1" x14ac:dyDescent="0.15">
      <c r="A677" s="17"/>
      <c r="C677" s="17"/>
    </row>
    <row r="678" spans="1:3" ht="12.75" customHeight="1" x14ac:dyDescent="0.15">
      <c r="A678" s="17"/>
      <c r="C678" s="17"/>
    </row>
    <row r="679" spans="1:3" ht="12.75" customHeight="1" x14ac:dyDescent="0.15">
      <c r="A679" s="17"/>
      <c r="C679" s="17"/>
    </row>
    <row r="680" spans="1:3" ht="12.75" customHeight="1" x14ac:dyDescent="0.15">
      <c r="A680" s="17"/>
      <c r="C680" s="17"/>
    </row>
    <row r="681" spans="1:3" ht="12.75" customHeight="1" x14ac:dyDescent="0.15">
      <c r="A681" s="17"/>
      <c r="C681" s="17"/>
    </row>
    <row r="682" spans="1:3" ht="12.75" customHeight="1" x14ac:dyDescent="0.15">
      <c r="A682" s="17"/>
      <c r="C682" s="17"/>
    </row>
    <row r="683" spans="1:3" ht="12.75" customHeight="1" x14ac:dyDescent="0.15">
      <c r="A683" s="17"/>
      <c r="C683" s="17"/>
    </row>
    <row r="684" spans="1:3" ht="12.75" customHeight="1" x14ac:dyDescent="0.15">
      <c r="A684" s="17"/>
      <c r="C684" s="17"/>
    </row>
    <row r="685" spans="1:3" ht="12.75" customHeight="1" x14ac:dyDescent="0.15">
      <c r="A685" s="17"/>
      <c r="C685" s="17"/>
    </row>
    <row r="686" spans="1:3" ht="12.75" customHeight="1" x14ac:dyDescent="0.15">
      <c r="A686" s="17"/>
      <c r="C686" s="17"/>
    </row>
    <row r="687" spans="1:3" ht="12.75" customHeight="1" x14ac:dyDescent="0.15">
      <c r="A687" s="17"/>
      <c r="C687" s="17"/>
    </row>
    <row r="688" spans="1:3" ht="12.75" customHeight="1" x14ac:dyDescent="0.15">
      <c r="A688" s="17"/>
      <c r="C688" s="17"/>
    </row>
    <row r="689" spans="1:3" ht="12.75" customHeight="1" x14ac:dyDescent="0.15">
      <c r="A689" s="17"/>
      <c r="C689" s="17"/>
    </row>
    <row r="690" spans="1:3" ht="12.75" customHeight="1" x14ac:dyDescent="0.15">
      <c r="A690" s="17"/>
      <c r="C690" s="17"/>
    </row>
    <row r="691" spans="1:3" ht="12.75" customHeight="1" x14ac:dyDescent="0.15">
      <c r="A691" s="17"/>
      <c r="C691" s="17"/>
    </row>
    <row r="692" spans="1:3" ht="12.75" customHeight="1" x14ac:dyDescent="0.15">
      <c r="A692" s="17"/>
      <c r="C692" s="17"/>
    </row>
    <row r="693" spans="1:3" ht="12.75" customHeight="1" x14ac:dyDescent="0.15">
      <c r="A693" s="17"/>
      <c r="C693" s="17"/>
    </row>
    <row r="694" spans="1:3" ht="12.75" customHeight="1" x14ac:dyDescent="0.15">
      <c r="A694" s="17"/>
      <c r="C694" s="17"/>
    </row>
    <row r="695" spans="1:3" ht="12.75" customHeight="1" x14ac:dyDescent="0.15">
      <c r="A695" s="17"/>
      <c r="C695" s="17"/>
    </row>
    <row r="696" spans="1:3" ht="12.75" customHeight="1" x14ac:dyDescent="0.15">
      <c r="A696" s="17"/>
      <c r="C696" s="17"/>
    </row>
    <row r="697" spans="1:3" ht="12.75" customHeight="1" x14ac:dyDescent="0.15">
      <c r="A697" s="17"/>
      <c r="C697" s="17"/>
    </row>
    <row r="698" spans="1:3" ht="12.75" customHeight="1" x14ac:dyDescent="0.15">
      <c r="A698" s="17"/>
      <c r="C698" s="17"/>
    </row>
    <row r="699" spans="1:3" ht="12.75" customHeight="1" x14ac:dyDescent="0.15">
      <c r="A699" s="17"/>
      <c r="C699" s="17"/>
    </row>
    <row r="700" spans="1:3" ht="12.75" customHeight="1" x14ac:dyDescent="0.15">
      <c r="A700" s="17"/>
      <c r="C700" s="17"/>
    </row>
    <row r="701" spans="1:3" ht="12.75" customHeight="1" x14ac:dyDescent="0.15">
      <c r="A701" s="17"/>
      <c r="C701" s="17"/>
    </row>
    <row r="702" spans="1:3" ht="12.75" customHeight="1" x14ac:dyDescent="0.15">
      <c r="A702" s="17"/>
      <c r="C702" s="17"/>
    </row>
    <row r="703" spans="1:3" ht="12.75" customHeight="1" x14ac:dyDescent="0.15">
      <c r="A703" s="17"/>
      <c r="C703" s="17"/>
    </row>
    <row r="704" spans="1:3" ht="12.75" customHeight="1" x14ac:dyDescent="0.15">
      <c r="A704" s="17"/>
      <c r="C704" s="17"/>
    </row>
    <row r="705" spans="1:3" ht="12.75" customHeight="1" x14ac:dyDescent="0.15">
      <c r="A705" s="17"/>
      <c r="C705" s="17"/>
    </row>
    <row r="706" spans="1:3" ht="12.75" customHeight="1" x14ac:dyDescent="0.15">
      <c r="A706" s="17"/>
      <c r="C706" s="17"/>
    </row>
    <row r="707" spans="1:3" ht="12.75" customHeight="1" x14ac:dyDescent="0.15">
      <c r="A707" s="17"/>
      <c r="C707" s="17"/>
    </row>
    <row r="708" spans="1:3" ht="12.75" customHeight="1" x14ac:dyDescent="0.15">
      <c r="A708" s="17"/>
      <c r="C708" s="17"/>
    </row>
    <row r="709" spans="1:3" ht="12.75" customHeight="1" x14ac:dyDescent="0.15">
      <c r="A709" s="17"/>
      <c r="C709" s="17"/>
    </row>
    <row r="710" spans="1:3" ht="12.75" customHeight="1" x14ac:dyDescent="0.15">
      <c r="A710" s="17"/>
      <c r="C710" s="17"/>
    </row>
    <row r="711" spans="1:3" ht="12.75" customHeight="1" x14ac:dyDescent="0.15">
      <c r="A711" s="17"/>
      <c r="C711" s="17"/>
    </row>
    <row r="712" spans="1:3" ht="12.75" customHeight="1" x14ac:dyDescent="0.15">
      <c r="A712" s="17"/>
      <c r="C712" s="17"/>
    </row>
    <row r="713" spans="1:3" ht="12.75" customHeight="1" x14ac:dyDescent="0.15">
      <c r="A713" s="17"/>
      <c r="C713" s="17"/>
    </row>
    <row r="714" spans="1:3" ht="12.75" customHeight="1" x14ac:dyDescent="0.15">
      <c r="A714" s="17"/>
      <c r="C714" s="17"/>
    </row>
    <row r="715" spans="1:3" ht="12.75" customHeight="1" x14ac:dyDescent="0.15">
      <c r="A715" s="17"/>
      <c r="C715" s="17"/>
    </row>
    <row r="716" spans="1:3" ht="12.75" customHeight="1" x14ac:dyDescent="0.15">
      <c r="A716" s="17"/>
      <c r="C716" s="17"/>
    </row>
    <row r="717" spans="1:3" ht="12.75" customHeight="1" x14ac:dyDescent="0.15">
      <c r="A717" s="17"/>
      <c r="C717" s="17"/>
    </row>
    <row r="718" spans="1:3" ht="12.75" customHeight="1" x14ac:dyDescent="0.15">
      <c r="A718" s="17"/>
      <c r="C718" s="17"/>
    </row>
    <row r="719" spans="1:3" ht="12.75" customHeight="1" x14ac:dyDescent="0.15">
      <c r="A719" s="17"/>
      <c r="C719" s="17"/>
    </row>
    <row r="720" spans="1:3" ht="12.75" customHeight="1" x14ac:dyDescent="0.15">
      <c r="A720" s="17"/>
      <c r="C720" s="17"/>
    </row>
    <row r="721" spans="1:3" ht="12.75" customHeight="1" x14ac:dyDescent="0.15">
      <c r="A721" s="17"/>
      <c r="C721" s="17"/>
    </row>
    <row r="722" spans="1:3" ht="12.75" customHeight="1" x14ac:dyDescent="0.15">
      <c r="A722" s="17"/>
      <c r="C722" s="17"/>
    </row>
    <row r="723" spans="1:3" ht="12.75" customHeight="1" x14ac:dyDescent="0.15">
      <c r="A723" s="17"/>
      <c r="C723" s="17"/>
    </row>
    <row r="724" spans="1:3" ht="12.75" customHeight="1" x14ac:dyDescent="0.15">
      <c r="A724" s="17"/>
      <c r="C724" s="17"/>
    </row>
    <row r="725" spans="1:3" ht="12.75" customHeight="1" x14ac:dyDescent="0.15">
      <c r="A725" s="17"/>
      <c r="C725" s="17"/>
    </row>
    <row r="726" spans="1:3" ht="12.75" customHeight="1" x14ac:dyDescent="0.15">
      <c r="A726" s="17"/>
      <c r="C726" s="17"/>
    </row>
    <row r="727" spans="1:3" ht="12.75" customHeight="1" x14ac:dyDescent="0.15">
      <c r="A727" s="17"/>
      <c r="C727" s="17"/>
    </row>
    <row r="728" spans="1:3" ht="12.75" customHeight="1" x14ac:dyDescent="0.15">
      <c r="A728" s="17"/>
      <c r="C728" s="17"/>
    </row>
    <row r="729" spans="1:3" ht="12.75" customHeight="1" x14ac:dyDescent="0.15">
      <c r="A729" s="17"/>
      <c r="C729" s="17"/>
    </row>
    <row r="730" spans="1:3" ht="12.75" customHeight="1" x14ac:dyDescent="0.15">
      <c r="A730" s="17"/>
      <c r="C730" s="17"/>
    </row>
    <row r="731" spans="1:3" ht="12.75" customHeight="1" x14ac:dyDescent="0.15">
      <c r="A731" s="17"/>
      <c r="C731" s="17"/>
    </row>
    <row r="732" spans="1:3" ht="12.75" customHeight="1" x14ac:dyDescent="0.15">
      <c r="A732" s="17"/>
      <c r="C732" s="17"/>
    </row>
    <row r="733" spans="1:3" ht="12.75" customHeight="1" x14ac:dyDescent="0.15">
      <c r="A733" s="17"/>
      <c r="C733" s="17"/>
    </row>
    <row r="734" spans="1:3" ht="12.75" customHeight="1" x14ac:dyDescent="0.15">
      <c r="A734" s="17"/>
      <c r="C734" s="17"/>
    </row>
    <row r="735" spans="1:3" ht="12.75" customHeight="1" x14ac:dyDescent="0.15">
      <c r="A735" s="17"/>
      <c r="C735" s="17"/>
    </row>
    <row r="736" spans="1:3" ht="12.75" customHeight="1" x14ac:dyDescent="0.15">
      <c r="A736" s="17"/>
      <c r="C736" s="17"/>
    </row>
    <row r="737" spans="1:3" ht="12.75" customHeight="1" x14ac:dyDescent="0.15">
      <c r="A737" s="17"/>
      <c r="C737" s="17"/>
    </row>
    <row r="738" spans="1:3" ht="12.75" customHeight="1" x14ac:dyDescent="0.15">
      <c r="A738" s="17"/>
      <c r="C738" s="17"/>
    </row>
    <row r="739" spans="1:3" ht="12.75" customHeight="1" x14ac:dyDescent="0.15">
      <c r="A739" s="17"/>
      <c r="C739" s="17"/>
    </row>
    <row r="740" spans="1:3" ht="12.75" customHeight="1" x14ac:dyDescent="0.15">
      <c r="A740" s="17"/>
      <c r="C740" s="17"/>
    </row>
    <row r="741" spans="1:3" ht="12.75" customHeight="1" x14ac:dyDescent="0.15">
      <c r="A741" s="17"/>
      <c r="C741" s="17"/>
    </row>
    <row r="742" spans="1:3" ht="12.75" customHeight="1" x14ac:dyDescent="0.15">
      <c r="A742" s="17"/>
      <c r="C742" s="17"/>
    </row>
    <row r="743" spans="1:3" ht="12.75" customHeight="1" x14ac:dyDescent="0.15">
      <c r="A743" s="17"/>
      <c r="C743" s="17"/>
    </row>
    <row r="744" spans="1:3" ht="12.75" customHeight="1" x14ac:dyDescent="0.15">
      <c r="A744" s="17"/>
      <c r="C744" s="17"/>
    </row>
    <row r="745" spans="1:3" ht="12.75" customHeight="1" x14ac:dyDescent="0.15">
      <c r="A745" s="17"/>
      <c r="C745" s="17"/>
    </row>
    <row r="746" spans="1:3" ht="12.75" customHeight="1" x14ac:dyDescent="0.15">
      <c r="A746" s="17"/>
      <c r="C746" s="17"/>
    </row>
    <row r="747" spans="1:3" ht="12.75" customHeight="1" x14ac:dyDescent="0.15">
      <c r="A747" s="17"/>
      <c r="C747" s="17"/>
    </row>
    <row r="748" spans="1:3" ht="12.75" customHeight="1" x14ac:dyDescent="0.15">
      <c r="A748" s="17"/>
      <c r="C748" s="17"/>
    </row>
    <row r="749" spans="1:3" ht="12.75" customHeight="1" x14ac:dyDescent="0.15">
      <c r="A749" s="17"/>
      <c r="C749" s="17"/>
    </row>
    <row r="750" spans="1:3" ht="12.75" customHeight="1" x14ac:dyDescent="0.15">
      <c r="A750" s="17"/>
      <c r="C750" s="17"/>
    </row>
    <row r="751" spans="1:3" ht="12.75" customHeight="1" x14ac:dyDescent="0.15">
      <c r="A751" s="17"/>
      <c r="C751" s="17"/>
    </row>
    <row r="752" spans="1:3" ht="12.75" customHeight="1" x14ac:dyDescent="0.15">
      <c r="A752" s="17"/>
      <c r="C752" s="17"/>
    </row>
    <row r="753" spans="1:3" ht="12.75" customHeight="1" x14ac:dyDescent="0.15">
      <c r="A753" s="17"/>
      <c r="C753" s="17"/>
    </row>
    <row r="754" spans="1:3" ht="12.75" customHeight="1" x14ac:dyDescent="0.15">
      <c r="A754" s="17"/>
      <c r="C754" s="17"/>
    </row>
    <row r="755" spans="1:3" ht="12.75" customHeight="1" x14ac:dyDescent="0.15">
      <c r="A755" s="17"/>
      <c r="C755" s="17"/>
    </row>
    <row r="756" spans="1:3" ht="12.75" customHeight="1" x14ac:dyDescent="0.15">
      <c r="A756" s="17"/>
      <c r="C756" s="17"/>
    </row>
    <row r="757" spans="1:3" ht="12.75" customHeight="1" x14ac:dyDescent="0.15">
      <c r="A757" s="17"/>
      <c r="C757" s="17"/>
    </row>
    <row r="758" spans="1:3" ht="12.75" customHeight="1" x14ac:dyDescent="0.15">
      <c r="A758" s="17"/>
      <c r="C758" s="17"/>
    </row>
    <row r="759" spans="1:3" ht="12.75" customHeight="1" x14ac:dyDescent="0.15">
      <c r="A759" s="17"/>
      <c r="C759" s="17"/>
    </row>
    <row r="760" spans="1:3" ht="12.75" customHeight="1" x14ac:dyDescent="0.15">
      <c r="A760" s="17"/>
      <c r="C760" s="17"/>
    </row>
    <row r="761" spans="1:3" ht="12.75" customHeight="1" x14ac:dyDescent="0.15">
      <c r="A761" s="17"/>
      <c r="C761" s="17"/>
    </row>
    <row r="762" spans="1:3" ht="12.75" customHeight="1" x14ac:dyDescent="0.15">
      <c r="A762" s="17"/>
      <c r="C762" s="17"/>
    </row>
    <row r="763" spans="1:3" ht="12.75" customHeight="1" x14ac:dyDescent="0.15">
      <c r="A763" s="17"/>
      <c r="C763" s="17"/>
    </row>
    <row r="764" spans="1:3" ht="12.75" customHeight="1" x14ac:dyDescent="0.15">
      <c r="A764" s="17"/>
      <c r="C764" s="17"/>
    </row>
    <row r="765" spans="1:3" ht="12.75" customHeight="1" x14ac:dyDescent="0.15">
      <c r="A765" s="17"/>
      <c r="C765" s="17"/>
    </row>
    <row r="766" spans="1:3" ht="12.75" customHeight="1" x14ac:dyDescent="0.15">
      <c r="A766" s="17"/>
      <c r="C766" s="17"/>
    </row>
    <row r="767" spans="1:3" ht="12.75" customHeight="1" x14ac:dyDescent="0.15">
      <c r="A767" s="17"/>
      <c r="C767" s="17"/>
    </row>
    <row r="768" spans="1:3" ht="12.75" customHeight="1" x14ac:dyDescent="0.15">
      <c r="A768" s="17"/>
      <c r="C768" s="17"/>
    </row>
    <row r="769" spans="1:3" ht="12.75" customHeight="1" x14ac:dyDescent="0.15">
      <c r="A769" s="17"/>
      <c r="C769" s="17"/>
    </row>
    <row r="770" spans="1:3" ht="12.75" customHeight="1" x14ac:dyDescent="0.15">
      <c r="A770" s="17"/>
      <c r="C770" s="17"/>
    </row>
    <row r="771" spans="1:3" ht="12.75" customHeight="1" x14ac:dyDescent="0.15">
      <c r="A771" s="17"/>
      <c r="C771" s="17"/>
    </row>
    <row r="772" spans="1:3" ht="12.75" customHeight="1" x14ac:dyDescent="0.15">
      <c r="A772" s="17"/>
      <c r="C772" s="17"/>
    </row>
    <row r="773" spans="1:3" ht="12.75" customHeight="1" x14ac:dyDescent="0.15">
      <c r="A773" s="17"/>
      <c r="C773" s="17"/>
    </row>
    <row r="774" spans="1:3" ht="12.75" customHeight="1" x14ac:dyDescent="0.15">
      <c r="A774" s="17"/>
      <c r="C774" s="17"/>
    </row>
    <row r="775" spans="1:3" ht="12.75" customHeight="1" x14ac:dyDescent="0.15">
      <c r="A775" s="17"/>
      <c r="C775" s="17"/>
    </row>
    <row r="776" spans="1:3" ht="12.75" customHeight="1" x14ac:dyDescent="0.15">
      <c r="A776" s="17"/>
      <c r="C776" s="17"/>
    </row>
    <row r="777" spans="1:3" ht="12.75" customHeight="1" x14ac:dyDescent="0.15">
      <c r="A777" s="17"/>
      <c r="C777" s="17"/>
    </row>
    <row r="778" spans="1:3" ht="12.75" customHeight="1" x14ac:dyDescent="0.15">
      <c r="A778" s="17"/>
      <c r="C778" s="17"/>
    </row>
    <row r="779" spans="1:3" ht="12.75" customHeight="1" x14ac:dyDescent="0.15">
      <c r="A779" s="17"/>
      <c r="C779" s="17"/>
    </row>
    <row r="780" spans="1:3" ht="12.75" customHeight="1" x14ac:dyDescent="0.15">
      <c r="A780" s="17"/>
      <c r="C780" s="17"/>
    </row>
    <row r="781" spans="1:3" ht="12.75" customHeight="1" x14ac:dyDescent="0.15">
      <c r="A781" s="17"/>
      <c r="C781" s="17"/>
    </row>
    <row r="782" spans="1:3" ht="12.75" customHeight="1" x14ac:dyDescent="0.15">
      <c r="A782" s="17"/>
      <c r="C782" s="17"/>
    </row>
    <row r="783" spans="1:3" ht="12.75" customHeight="1" x14ac:dyDescent="0.15">
      <c r="A783" s="17"/>
      <c r="C783" s="17"/>
    </row>
    <row r="784" spans="1:3" ht="12.75" customHeight="1" x14ac:dyDescent="0.15">
      <c r="A784" s="17"/>
      <c r="C784" s="17"/>
    </row>
    <row r="785" spans="1:3" ht="12.75" customHeight="1" x14ac:dyDescent="0.15">
      <c r="A785" s="17"/>
      <c r="C785" s="17"/>
    </row>
    <row r="786" spans="1:3" ht="12.75" customHeight="1" x14ac:dyDescent="0.15">
      <c r="A786" s="17"/>
      <c r="C786" s="17"/>
    </row>
    <row r="787" spans="1:3" ht="12.75" customHeight="1" x14ac:dyDescent="0.15">
      <c r="A787" s="17"/>
      <c r="C787" s="17"/>
    </row>
    <row r="788" spans="1:3" ht="12.75" customHeight="1" x14ac:dyDescent="0.15">
      <c r="A788" s="17"/>
      <c r="C788" s="17"/>
    </row>
    <row r="789" spans="1:3" ht="12.75" customHeight="1" x14ac:dyDescent="0.15">
      <c r="A789" s="17"/>
      <c r="C789" s="17"/>
    </row>
    <row r="790" spans="1:3" ht="12.75" customHeight="1" x14ac:dyDescent="0.15">
      <c r="A790" s="17"/>
      <c r="C790" s="17"/>
    </row>
    <row r="791" spans="1:3" ht="12.75" customHeight="1" x14ac:dyDescent="0.15">
      <c r="A791" s="17"/>
      <c r="C791" s="17"/>
    </row>
    <row r="792" spans="1:3" ht="12.75" customHeight="1" x14ac:dyDescent="0.15">
      <c r="A792" s="17"/>
      <c r="C792" s="17"/>
    </row>
    <row r="793" spans="1:3" ht="12.75" customHeight="1" x14ac:dyDescent="0.15">
      <c r="A793" s="17"/>
      <c r="C793" s="17"/>
    </row>
    <row r="794" spans="1:3" ht="12.75" customHeight="1" x14ac:dyDescent="0.15">
      <c r="A794" s="17"/>
      <c r="C794" s="17"/>
    </row>
    <row r="795" spans="1:3" ht="12.75" customHeight="1" x14ac:dyDescent="0.15">
      <c r="A795" s="17"/>
      <c r="C795" s="17"/>
    </row>
    <row r="796" spans="1:3" ht="12.75" customHeight="1" x14ac:dyDescent="0.15">
      <c r="A796" s="17"/>
      <c r="C796" s="17"/>
    </row>
    <row r="797" spans="1:3" ht="12.75" customHeight="1" x14ac:dyDescent="0.15">
      <c r="A797" s="17"/>
      <c r="C797" s="17"/>
    </row>
    <row r="798" spans="1:3" ht="12.75" customHeight="1" x14ac:dyDescent="0.15">
      <c r="A798" s="17"/>
      <c r="C798" s="17"/>
    </row>
    <row r="799" spans="1:3" ht="12.75" customHeight="1" x14ac:dyDescent="0.15">
      <c r="A799" s="17"/>
      <c r="C799" s="17"/>
    </row>
    <row r="800" spans="1:3" ht="12.75" customHeight="1" x14ac:dyDescent="0.15">
      <c r="A800" s="17"/>
      <c r="C800" s="17"/>
    </row>
    <row r="801" spans="1:3" ht="12.75" customHeight="1" x14ac:dyDescent="0.15">
      <c r="A801" s="17"/>
      <c r="C801" s="17"/>
    </row>
    <row r="802" spans="1:3" ht="12.75" customHeight="1" x14ac:dyDescent="0.15">
      <c r="A802" s="17"/>
      <c r="C802" s="17"/>
    </row>
    <row r="803" spans="1:3" ht="12.75" customHeight="1" x14ac:dyDescent="0.15">
      <c r="A803" s="17"/>
      <c r="C803" s="17"/>
    </row>
    <row r="804" spans="1:3" ht="12.75" customHeight="1" x14ac:dyDescent="0.15">
      <c r="A804" s="17"/>
      <c r="C804" s="17"/>
    </row>
    <row r="805" spans="1:3" ht="12.75" customHeight="1" x14ac:dyDescent="0.15">
      <c r="A805" s="17"/>
      <c r="C805" s="17"/>
    </row>
    <row r="806" spans="1:3" ht="12.75" customHeight="1" x14ac:dyDescent="0.15">
      <c r="A806" s="17"/>
      <c r="C806" s="17"/>
    </row>
    <row r="807" spans="1:3" ht="12.75" customHeight="1" x14ac:dyDescent="0.15">
      <c r="A807" s="17"/>
      <c r="C807" s="17"/>
    </row>
    <row r="808" spans="1:3" ht="12.75" customHeight="1" x14ac:dyDescent="0.15">
      <c r="A808" s="17"/>
      <c r="C808" s="17"/>
    </row>
    <row r="809" spans="1:3" ht="12.75" customHeight="1" x14ac:dyDescent="0.15">
      <c r="A809" s="17"/>
      <c r="C809" s="17"/>
    </row>
    <row r="810" spans="1:3" ht="12.75" customHeight="1" x14ac:dyDescent="0.15">
      <c r="A810" s="17"/>
      <c r="C810" s="17"/>
    </row>
    <row r="811" spans="1:3" ht="12.75" customHeight="1" x14ac:dyDescent="0.15">
      <c r="A811" s="17"/>
      <c r="C811" s="17"/>
    </row>
    <row r="812" spans="1:3" ht="12.75" customHeight="1" x14ac:dyDescent="0.15">
      <c r="A812" s="17"/>
      <c r="C812" s="17"/>
    </row>
    <row r="813" spans="1:3" ht="12.75" customHeight="1" x14ac:dyDescent="0.15">
      <c r="A813" s="17"/>
      <c r="C813" s="17"/>
    </row>
    <row r="814" spans="1:3" ht="12.75" customHeight="1" x14ac:dyDescent="0.15">
      <c r="A814" s="17"/>
      <c r="C814" s="17"/>
    </row>
    <row r="815" spans="1:3" ht="12.75" customHeight="1" x14ac:dyDescent="0.15">
      <c r="A815" s="17"/>
      <c r="C815" s="17"/>
    </row>
    <row r="816" spans="1:3" ht="12.75" customHeight="1" x14ac:dyDescent="0.15">
      <c r="A816" s="17"/>
      <c r="C816" s="17"/>
    </row>
    <row r="817" spans="1:3" ht="12.75" customHeight="1" x14ac:dyDescent="0.15">
      <c r="A817" s="17"/>
      <c r="C817" s="17"/>
    </row>
    <row r="818" spans="1:3" ht="12.75" customHeight="1" x14ac:dyDescent="0.15">
      <c r="A818" s="17"/>
      <c r="C818" s="17"/>
    </row>
    <row r="819" spans="1:3" ht="12.75" customHeight="1" x14ac:dyDescent="0.15">
      <c r="A819" s="17"/>
      <c r="C819" s="17"/>
    </row>
    <row r="820" spans="1:3" ht="12.75" customHeight="1" x14ac:dyDescent="0.15">
      <c r="A820" s="17"/>
      <c r="C820" s="17"/>
    </row>
    <row r="821" spans="1:3" ht="12.75" customHeight="1" x14ac:dyDescent="0.15">
      <c r="A821" s="17"/>
      <c r="C821" s="17"/>
    </row>
    <row r="822" spans="1:3" ht="12.75" customHeight="1" x14ac:dyDescent="0.15">
      <c r="A822" s="17"/>
      <c r="C822" s="17"/>
    </row>
    <row r="823" spans="1:3" ht="12.75" customHeight="1" x14ac:dyDescent="0.15">
      <c r="A823" s="17"/>
      <c r="C823" s="17"/>
    </row>
    <row r="824" spans="1:3" ht="12.75" customHeight="1" x14ac:dyDescent="0.15">
      <c r="A824" s="17"/>
      <c r="C824" s="17"/>
    </row>
    <row r="825" spans="1:3" ht="12.75" customHeight="1" x14ac:dyDescent="0.15">
      <c r="A825" s="17"/>
      <c r="C825" s="17"/>
    </row>
    <row r="826" spans="1:3" ht="12.75" customHeight="1" x14ac:dyDescent="0.15">
      <c r="A826" s="17"/>
      <c r="C826" s="17"/>
    </row>
    <row r="827" spans="1:3" ht="12.75" customHeight="1" x14ac:dyDescent="0.15">
      <c r="A827" s="17"/>
      <c r="C827" s="17"/>
    </row>
    <row r="828" spans="1:3" ht="12.75" customHeight="1" x14ac:dyDescent="0.15">
      <c r="A828" s="17"/>
      <c r="C828" s="17"/>
    </row>
    <row r="829" spans="1:3" ht="12.75" customHeight="1" x14ac:dyDescent="0.15">
      <c r="A829" s="17"/>
      <c r="C829" s="17"/>
    </row>
    <row r="830" spans="1:3" ht="12.75" customHeight="1" x14ac:dyDescent="0.15">
      <c r="A830" s="17"/>
      <c r="C830" s="17"/>
    </row>
    <row r="831" spans="1:3" ht="12.75" customHeight="1" x14ac:dyDescent="0.15">
      <c r="A831" s="17"/>
      <c r="C831" s="17"/>
    </row>
    <row r="832" spans="1:3" ht="12.75" customHeight="1" x14ac:dyDescent="0.15">
      <c r="A832" s="17"/>
      <c r="C832" s="17"/>
    </row>
    <row r="833" spans="1:3" ht="12.75" customHeight="1" x14ac:dyDescent="0.15">
      <c r="A833" s="17"/>
      <c r="C833" s="17"/>
    </row>
    <row r="834" spans="1:3" ht="12.75" customHeight="1" x14ac:dyDescent="0.15">
      <c r="A834" s="17"/>
      <c r="C834" s="17"/>
    </row>
    <row r="835" spans="1:3" ht="12.75" customHeight="1" x14ac:dyDescent="0.15">
      <c r="A835" s="17"/>
      <c r="C835" s="17"/>
    </row>
    <row r="836" spans="1:3" ht="12.75" customHeight="1" x14ac:dyDescent="0.15">
      <c r="A836" s="17"/>
      <c r="C836" s="17"/>
    </row>
    <row r="837" spans="1:3" ht="12.75" customHeight="1" x14ac:dyDescent="0.15">
      <c r="A837" s="17"/>
      <c r="C837" s="17"/>
    </row>
    <row r="838" spans="1:3" ht="12.75" customHeight="1" x14ac:dyDescent="0.15">
      <c r="A838" s="17"/>
      <c r="C838" s="17"/>
    </row>
    <row r="839" spans="1:3" ht="12.75" customHeight="1" x14ac:dyDescent="0.15">
      <c r="A839" s="17"/>
      <c r="C839" s="17"/>
    </row>
    <row r="840" spans="1:3" ht="12.75" customHeight="1" x14ac:dyDescent="0.15">
      <c r="A840" s="17"/>
      <c r="C840" s="17"/>
    </row>
    <row r="841" spans="1:3" ht="12.75" customHeight="1" x14ac:dyDescent="0.15">
      <c r="A841" s="17"/>
      <c r="C841" s="17"/>
    </row>
    <row r="842" spans="1:3" ht="12.75" customHeight="1" x14ac:dyDescent="0.15">
      <c r="A842" s="17"/>
      <c r="C842" s="17"/>
    </row>
    <row r="843" spans="1:3" ht="12.75" customHeight="1" x14ac:dyDescent="0.15">
      <c r="A843" s="17"/>
      <c r="C843" s="17"/>
    </row>
    <row r="844" spans="1:3" ht="12.75" customHeight="1" x14ac:dyDescent="0.15">
      <c r="A844" s="17"/>
      <c r="C844" s="17"/>
    </row>
    <row r="845" spans="1:3" ht="12.75" customHeight="1" x14ac:dyDescent="0.15">
      <c r="A845" s="17"/>
      <c r="C845" s="17"/>
    </row>
    <row r="846" spans="1:3" ht="12.75" customHeight="1" x14ac:dyDescent="0.15">
      <c r="A846" s="17"/>
      <c r="C846" s="17"/>
    </row>
    <row r="847" spans="1:3" ht="12.75" customHeight="1" x14ac:dyDescent="0.15">
      <c r="A847" s="17"/>
      <c r="C847" s="17"/>
    </row>
    <row r="848" spans="1:3" ht="12.75" customHeight="1" x14ac:dyDescent="0.15">
      <c r="A848" s="17"/>
      <c r="C848" s="17"/>
    </row>
    <row r="849" spans="1:3" ht="12.75" customHeight="1" x14ac:dyDescent="0.15">
      <c r="A849" s="17"/>
      <c r="C849" s="17"/>
    </row>
    <row r="850" spans="1:3" ht="12.75" customHeight="1" x14ac:dyDescent="0.15">
      <c r="A850" s="17"/>
      <c r="C850" s="17"/>
    </row>
    <row r="851" spans="1:3" ht="12.75" customHeight="1" x14ac:dyDescent="0.15">
      <c r="A851" s="17"/>
      <c r="C851" s="17"/>
    </row>
    <row r="852" spans="1:3" ht="12.75" customHeight="1" x14ac:dyDescent="0.15">
      <c r="A852" s="17"/>
      <c r="C852" s="17"/>
    </row>
    <row r="853" spans="1:3" ht="12.75" customHeight="1" x14ac:dyDescent="0.15">
      <c r="A853" s="17"/>
      <c r="C853" s="17"/>
    </row>
    <row r="854" spans="1:3" ht="12.75" customHeight="1" x14ac:dyDescent="0.15">
      <c r="A854" s="17"/>
      <c r="C854" s="17"/>
    </row>
    <row r="855" spans="1:3" ht="12.75" customHeight="1" x14ac:dyDescent="0.15">
      <c r="A855" s="17"/>
      <c r="C855" s="17"/>
    </row>
    <row r="856" spans="1:3" ht="12.75" customHeight="1" x14ac:dyDescent="0.15">
      <c r="A856" s="17"/>
      <c r="C856" s="17"/>
    </row>
    <row r="857" spans="1:3" ht="12.75" customHeight="1" x14ac:dyDescent="0.15">
      <c r="A857" s="17"/>
      <c r="C857" s="17"/>
    </row>
    <row r="858" spans="1:3" ht="12.75" customHeight="1" x14ac:dyDescent="0.15">
      <c r="A858" s="17"/>
      <c r="C858" s="17"/>
    </row>
    <row r="859" spans="1:3" ht="12.75" customHeight="1" x14ac:dyDescent="0.15">
      <c r="A859" s="17"/>
      <c r="C859" s="17"/>
    </row>
    <row r="860" spans="1:3" ht="12.75" customHeight="1" x14ac:dyDescent="0.15">
      <c r="A860" s="17"/>
      <c r="C860" s="17"/>
    </row>
    <row r="861" spans="1:3" ht="12.75" customHeight="1" x14ac:dyDescent="0.15">
      <c r="A861" s="17"/>
      <c r="C861" s="17"/>
    </row>
    <row r="862" spans="1:3" ht="12.75" customHeight="1" x14ac:dyDescent="0.15">
      <c r="A862" s="17"/>
      <c r="C862" s="17"/>
    </row>
    <row r="863" spans="1:3" ht="12.75" customHeight="1" x14ac:dyDescent="0.15">
      <c r="A863" s="17"/>
      <c r="C863" s="17"/>
    </row>
    <row r="864" spans="1:3" ht="12.75" customHeight="1" x14ac:dyDescent="0.15">
      <c r="A864" s="17"/>
      <c r="C864" s="17"/>
    </row>
    <row r="865" spans="1:3" ht="12.75" customHeight="1" x14ac:dyDescent="0.15">
      <c r="A865" s="17"/>
      <c r="C865" s="17"/>
    </row>
    <row r="866" spans="1:3" ht="12.75" customHeight="1" x14ac:dyDescent="0.15">
      <c r="A866" s="17"/>
      <c r="C866" s="17"/>
    </row>
    <row r="867" spans="1:3" ht="12.75" customHeight="1" x14ac:dyDescent="0.15">
      <c r="A867" s="17"/>
      <c r="C867" s="17"/>
    </row>
    <row r="868" spans="1:3" ht="12.75" customHeight="1" x14ac:dyDescent="0.15">
      <c r="A868" s="17"/>
      <c r="C868" s="17"/>
    </row>
    <row r="869" spans="1:3" ht="12.75" customHeight="1" x14ac:dyDescent="0.15">
      <c r="A869" s="17"/>
      <c r="C869" s="17"/>
    </row>
    <row r="870" spans="1:3" ht="12.75" customHeight="1" x14ac:dyDescent="0.15">
      <c r="A870" s="17"/>
      <c r="C870" s="17"/>
    </row>
    <row r="871" spans="1:3" ht="12.75" customHeight="1" x14ac:dyDescent="0.15">
      <c r="A871" s="17"/>
      <c r="C871" s="17"/>
    </row>
    <row r="872" spans="1:3" ht="12.75" customHeight="1" x14ac:dyDescent="0.15">
      <c r="A872" s="17"/>
      <c r="C872" s="17"/>
    </row>
    <row r="873" spans="1:3" ht="12.75" customHeight="1" x14ac:dyDescent="0.15">
      <c r="A873" s="17"/>
      <c r="C873" s="17"/>
    </row>
    <row r="874" spans="1:3" ht="12.75" customHeight="1" x14ac:dyDescent="0.15">
      <c r="A874" s="17"/>
      <c r="C874" s="17"/>
    </row>
    <row r="875" spans="1:3" ht="12.75" customHeight="1" x14ac:dyDescent="0.15">
      <c r="A875" s="17"/>
      <c r="C875" s="17"/>
    </row>
    <row r="876" spans="1:3" ht="12.75" customHeight="1" x14ac:dyDescent="0.15">
      <c r="A876" s="17"/>
      <c r="C876" s="17"/>
    </row>
    <row r="877" spans="1:3" ht="12.75" customHeight="1" x14ac:dyDescent="0.15">
      <c r="A877" s="17"/>
      <c r="C877" s="17"/>
    </row>
    <row r="878" spans="1:3" ht="12.75" customHeight="1" x14ac:dyDescent="0.15">
      <c r="A878" s="17"/>
      <c r="C878" s="17"/>
    </row>
    <row r="879" spans="1:3" ht="12.75" customHeight="1" x14ac:dyDescent="0.15">
      <c r="A879" s="17"/>
      <c r="C879" s="17"/>
    </row>
    <row r="880" spans="1:3" ht="12.75" customHeight="1" x14ac:dyDescent="0.15">
      <c r="A880" s="17"/>
      <c r="C880" s="17"/>
    </row>
    <row r="881" spans="1:3" ht="12.75" customHeight="1" x14ac:dyDescent="0.15">
      <c r="A881" s="17"/>
      <c r="C881" s="17"/>
    </row>
    <row r="882" spans="1:3" ht="12.75" customHeight="1" x14ac:dyDescent="0.15">
      <c r="A882" s="17"/>
      <c r="C882" s="17"/>
    </row>
    <row r="883" spans="1:3" ht="12.75" customHeight="1" x14ac:dyDescent="0.15">
      <c r="A883" s="17"/>
      <c r="C883" s="17"/>
    </row>
    <row r="884" spans="1:3" ht="12.75" customHeight="1" x14ac:dyDescent="0.15">
      <c r="A884" s="17"/>
      <c r="C884" s="17"/>
    </row>
    <row r="885" spans="1:3" ht="12.75" customHeight="1" x14ac:dyDescent="0.15">
      <c r="A885" s="17"/>
      <c r="C885" s="17"/>
    </row>
    <row r="886" spans="1:3" ht="12.75" customHeight="1" x14ac:dyDescent="0.15">
      <c r="A886" s="17"/>
      <c r="C886" s="17"/>
    </row>
    <row r="887" spans="1:3" ht="12.75" customHeight="1" x14ac:dyDescent="0.15">
      <c r="A887" s="17"/>
      <c r="C887" s="17"/>
    </row>
    <row r="888" spans="1:3" ht="12.75" customHeight="1" x14ac:dyDescent="0.15">
      <c r="A888" s="17"/>
      <c r="C888" s="17"/>
    </row>
    <row r="889" spans="1:3" ht="12.75" customHeight="1" x14ac:dyDescent="0.15">
      <c r="A889" s="17"/>
      <c r="C889" s="17"/>
    </row>
    <row r="890" spans="1:3" ht="12.75" customHeight="1" x14ac:dyDescent="0.15">
      <c r="A890" s="17"/>
      <c r="C890" s="17"/>
    </row>
    <row r="891" spans="1:3" ht="12.75" customHeight="1" x14ac:dyDescent="0.15">
      <c r="A891" s="17"/>
      <c r="C891" s="17"/>
    </row>
    <row r="892" spans="1:3" ht="12.75" customHeight="1" x14ac:dyDescent="0.15">
      <c r="A892" s="17"/>
      <c r="C892" s="17"/>
    </row>
    <row r="893" spans="1:3" ht="12.75" customHeight="1" x14ac:dyDescent="0.15">
      <c r="A893" s="17"/>
      <c r="C893" s="17"/>
    </row>
    <row r="894" spans="1:3" ht="12.75" customHeight="1" x14ac:dyDescent="0.15">
      <c r="A894" s="17"/>
      <c r="C894" s="17"/>
    </row>
    <row r="895" spans="1:3" ht="12.75" customHeight="1" x14ac:dyDescent="0.15">
      <c r="A895" s="17"/>
      <c r="C895" s="17"/>
    </row>
    <row r="896" spans="1:3" ht="12.75" customHeight="1" x14ac:dyDescent="0.15">
      <c r="A896" s="17"/>
      <c r="C896" s="17"/>
    </row>
    <row r="897" spans="1:3" ht="12.75" customHeight="1" x14ac:dyDescent="0.15">
      <c r="A897" s="17"/>
      <c r="C897" s="17"/>
    </row>
    <row r="898" spans="1:3" ht="12.75" customHeight="1" x14ac:dyDescent="0.15">
      <c r="A898" s="17"/>
      <c r="C898" s="17"/>
    </row>
    <row r="899" spans="1:3" ht="12.75" customHeight="1" x14ac:dyDescent="0.15">
      <c r="A899" s="17"/>
      <c r="C899" s="17"/>
    </row>
    <row r="900" spans="1:3" ht="12.75" customHeight="1" x14ac:dyDescent="0.15">
      <c r="A900" s="17"/>
      <c r="C900" s="17"/>
    </row>
    <row r="901" spans="1:3" ht="12.75" customHeight="1" x14ac:dyDescent="0.15">
      <c r="A901" s="17"/>
      <c r="C901" s="17"/>
    </row>
    <row r="902" spans="1:3" ht="12.75" customHeight="1" x14ac:dyDescent="0.15">
      <c r="A902" s="17"/>
      <c r="C902" s="17"/>
    </row>
    <row r="903" spans="1:3" ht="12.75" customHeight="1" x14ac:dyDescent="0.15">
      <c r="A903" s="17"/>
      <c r="C903" s="17"/>
    </row>
    <row r="904" spans="1:3" ht="12.75" customHeight="1" x14ac:dyDescent="0.15">
      <c r="A904" s="17"/>
      <c r="C904" s="17"/>
    </row>
    <row r="905" spans="1:3" ht="12.75" customHeight="1" x14ac:dyDescent="0.15">
      <c r="A905" s="17"/>
      <c r="C905" s="17"/>
    </row>
    <row r="906" spans="1:3" ht="12.75" customHeight="1" x14ac:dyDescent="0.15">
      <c r="A906" s="17"/>
      <c r="C906" s="17"/>
    </row>
    <row r="907" spans="1:3" ht="12.75" customHeight="1" x14ac:dyDescent="0.15">
      <c r="A907" s="17"/>
      <c r="C907" s="17"/>
    </row>
    <row r="908" spans="1:3" ht="12.75" customHeight="1" x14ac:dyDescent="0.15">
      <c r="A908" s="17"/>
      <c r="C908" s="17"/>
    </row>
    <row r="909" spans="1:3" ht="12.75" customHeight="1" x14ac:dyDescent="0.15">
      <c r="A909" s="17"/>
      <c r="C909" s="17"/>
    </row>
    <row r="910" spans="1:3" ht="12.75" customHeight="1" x14ac:dyDescent="0.15">
      <c r="A910" s="17"/>
      <c r="C910" s="17"/>
    </row>
    <row r="911" spans="1:3" ht="12.75" customHeight="1" x14ac:dyDescent="0.15">
      <c r="A911" s="17"/>
      <c r="C911" s="17"/>
    </row>
    <row r="912" spans="1:3" ht="12.75" customHeight="1" x14ac:dyDescent="0.15">
      <c r="A912" s="17"/>
      <c r="C912" s="17"/>
    </row>
    <row r="913" spans="1:3" ht="12.75" customHeight="1" x14ac:dyDescent="0.15">
      <c r="A913" s="17"/>
      <c r="C913" s="17"/>
    </row>
    <row r="914" spans="1:3" ht="12.75" customHeight="1" x14ac:dyDescent="0.15">
      <c r="A914" s="17"/>
      <c r="C914" s="17"/>
    </row>
    <row r="915" spans="1:3" ht="12.75" customHeight="1" x14ac:dyDescent="0.15">
      <c r="A915" s="17"/>
      <c r="C915" s="17"/>
    </row>
    <row r="916" spans="1:3" ht="12.75" customHeight="1" x14ac:dyDescent="0.15">
      <c r="A916" s="17"/>
      <c r="C916" s="17"/>
    </row>
    <row r="917" spans="1:3" ht="12.75" customHeight="1" x14ac:dyDescent="0.15">
      <c r="A917" s="17"/>
      <c r="C917" s="17"/>
    </row>
    <row r="918" spans="1:3" ht="12.75" customHeight="1" x14ac:dyDescent="0.15">
      <c r="A918" s="17"/>
      <c r="C918" s="17"/>
    </row>
    <row r="919" spans="1:3" ht="12.75" customHeight="1" x14ac:dyDescent="0.15">
      <c r="A919" s="17"/>
      <c r="C919" s="17"/>
    </row>
    <row r="920" spans="1:3" ht="12.75" customHeight="1" x14ac:dyDescent="0.15">
      <c r="A920" s="17"/>
      <c r="C920" s="17"/>
    </row>
    <row r="921" spans="1:3" ht="12.75" customHeight="1" x14ac:dyDescent="0.15">
      <c r="A921" s="17"/>
      <c r="C921" s="17"/>
    </row>
    <row r="922" spans="1:3" ht="12.75" customHeight="1" x14ac:dyDescent="0.15">
      <c r="A922" s="17"/>
      <c r="C922" s="17"/>
    </row>
    <row r="923" spans="1:3" ht="12.75" customHeight="1" x14ac:dyDescent="0.15">
      <c r="A923" s="17"/>
      <c r="C923" s="17"/>
    </row>
    <row r="924" spans="1:3" ht="12.75" customHeight="1" x14ac:dyDescent="0.15">
      <c r="A924" s="17"/>
      <c r="C924" s="17"/>
    </row>
    <row r="925" spans="1:3" ht="12.75" customHeight="1" x14ac:dyDescent="0.15">
      <c r="A925" s="17"/>
      <c r="C925" s="17"/>
    </row>
    <row r="926" spans="1:3" ht="12.75" customHeight="1" x14ac:dyDescent="0.15">
      <c r="A926" s="17"/>
      <c r="C926" s="17"/>
    </row>
    <row r="927" spans="1:3" ht="12.75" customHeight="1" x14ac:dyDescent="0.15">
      <c r="A927" s="17"/>
      <c r="C927" s="17"/>
    </row>
    <row r="928" spans="1:3" ht="12.75" customHeight="1" x14ac:dyDescent="0.15">
      <c r="A928" s="17"/>
      <c r="C928" s="17"/>
    </row>
    <row r="929" spans="1:3" ht="12.75" customHeight="1" x14ac:dyDescent="0.15">
      <c r="A929" s="17"/>
      <c r="C929" s="17"/>
    </row>
    <row r="930" spans="1:3" ht="12.75" customHeight="1" x14ac:dyDescent="0.15">
      <c r="A930" s="17"/>
      <c r="C930" s="17"/>
    </row>
    <row r="931" spans="1:3" ht="12.75" customHeight="1" x14ac:dyDescent="0.15">
      <c r="A931" s="17"/>
      <c r="C931" s="17"/>
    </row>
    <row r="932" spans="1:3" ht="12.75" customHeight="1" x14ac:dyDescent="0.15">
      <c r="A932" s="17"/>
      <c r="C932" s="17"/>
    </row>
    <row r="933" spans="1:3" ht="12.75" customHeight="1" x14ac:dyDescent="0.15">
      <c r="A933" s="17"/>
      <c r="C933" s="17"/>
    </row>
    <row r="934" spans="1:3" ht="12.75" customHeight="1" x14ac:dyDescent="0.15">
      <c r="A934" s="17"/>
      <c r="C934" s="17"/>
    </row>
    <row r="935" spans="1:3" ht="12.75" customHeight="1" x14ac:dyDescent="0.15">
      <c r="A935" s="17"/>
      <c r="C935" s="17"/>
    </row>
    <row r="936" spans="1:3" ht="12.75" customHeight="1" x14ac:dyDescent="0.15">
      <c r="A936" s="17"/>
      <c r="C936" s="17"/>
    </row>
    <row r="937" spans="1:3" ht="12.75" customHeight="1" x14ac:dyDescent="0.15">
      <c r="A937" s="17"/>
      <c r="C937" s="17"/>
    </row>
    <row r="938" spans="1:3" ht="12.75" customHeight="1" x14ac:dyDescent="0.15">
      <c r="A938" s="17"/>
      <c r="C938" s="17"/>
    </row>
    <row r="939" spans="1:3" ht="12.75" customHeight="1" x14ac:dyDescent="0.15">
      <c r="A939" s="17"/>
      <c r="C939" s="17"/>
    </row>
    <row r="940" spans="1:3" ht="12.75" customHeight="1" x14ac:dyDescent="0.15">
      <c r="A940" s="17"/>
      <c r="C940" s="17"/>
    </row>
    <row r="941" spans="1:3" ht="12.75" customHeight="1" x14ac:dyDescent="0.15">
      <c r="A941" s="17"/>
      <c r="C941" s="17"/>
    </row>
    <row r="942" spans="1:3" ht="12.75" customHeight="1" x14ac:dyDescent="0.15">
      <c r="A942" s="17"/>
      <c r="C942" s="17"/>
    </row>
    <row r="943" spans="1:3" ht="12.75" customHeight="1" x14ac:dyDescent="0.15">
      <c r="A943" s="17"/>
      <c r="C943" s="17"/>
    </row>
    <row r="944" spans="1:3" ht="12.75" customHeight="1" x14ac:dyDescent="0.15">
      <c r="A944" s="17"/>
      <c r="C944" s="17"/>
    </row>
    <row r="945" spans="1:3" ht="12.75" customHeight="1" x14ac:dyDescent="0.15">
      <c r="A945" s="17"/>
      <c r="C945" s="17"/>
    </row>
    <row r="946" spans="1:3" ht="12.75" customHeight="1" x14ac:dyDescent="0.15">
      <c r="A946" s="17"/>
      <c r="C946" s="17"/>
    </row>
    <row r="947" spans="1:3" ht="12.75" customHeight="1" x14ac:dyDescent="0.15">
      <c r="A947" s="17"/>
      <c r="C947" s="17"/>
    </row>
    <row r="948" spans="1:3" ht="12.75" customHeight="1" x14ac:dyDescent="0.15">
      <c r="A948" s="17"/>
      <c r="C948" s="17"/>
    </row>
    <row r="949" spans="1:3" ht="12.75" customHeight="1" x14ac:dyDescent="0.15">
      <c r="A949" s="17"/>
      <c r="C949" s="17"/>
    </row>
    <row r="950" spans="1:3" ht="12.75" customHeight="1" x14ac:dyDescent="0.15">
      <c r="A950" s="17"/>
      <c r="C950" s="17"/>
    </row>
    <row r="951" spans="1:3" ht="12.75" customHeight="1" x14ac:dyDescent="0.15">
      <c r="A951" s="17"/>
      <c r="C951" s="17"/>
    </row>
    <row r="952" spans="1:3" ht="12.75" customHeight="1" x14ac:dyDescent="0.15">
      <c r="A952" s="17"/>
      <c r="C952" s="17"/>
    </row>
    <row r="953" spans="1:3" ht="12.75" customHeight="1" x14ac:dyDescent="0.15">
      <c r="A953" s="17"/>
      <c r="C953" s="17"/>
    </row>
    <row r="954" spans="1:3" ht="12.75" customHeight="1" x14ac:dyDescent="0.15">
      <c r="A954" s="17"/>
      <c r="C954" s="17"/>
    </row>
    <row r="955" spans="1:3" ht="12.75" customHeight="1" x14ac:dyDescent="0.15">
      <c r="A955" s="17"/>
      <c r="C955" s="17"/>
    </row>
    <row r="956" spans="1:3" ht="12.75" customHeight="1" x14ac:dyDescent="0.15">
      <c r="A956" s="17"/>
      <c r="C956" s="17"/>
    </row>
    <row r="957" spans="1:3" ht="12.75" customHeight="1" x14ac:dyDescent="0.15">
      <c r="A957" s="17"/>
      <c r="C957" s="17"/>
    </row>
    <row r="958" spans="1:3" ht="12.75" customHeight="1" x14ac:dyDescent="0.15">
      <c r="A958" s="17"/>
      <c r="C958" s="17"/>
    </row>
    <row r="959" spans="1:3" ht="12.75" customHeight="1" x14ac:dyDescent="0.15">
      <c r="A959" s="17"/>
      <c r="C959" s="17"/>
    </row>
    <row r="960" spans="1:3" ht="12.75" customHeight="1" x14ac:dyDescent="0.15">
      <c r="A960" s="17"/>
      <c r="C960" s="17"/>
    </row>
    <row r="961" spans="1:3" ht="12.75" customHeight="1" x14ac:dyDescent="0.15">
      <c r="A961" s="17"/>
      <c r="C961" s="17"/>
    </row>
    <row r="962" spans="1:3" ht="12.75" customHeight="1" x14ac:dyDescent="0.15">
      <c r="A962" s="17"/>
      <c r="C962" s="17"/>
    </row>
    <row r="963" spans="1:3" ht="12.75" customHeight="1" x14ac:dyDescent="0.15">
      <c r="A963" s="17"/>
      <c r="C963" s="17"/>
    </row>
    <row r="964" spans="1:3" ht="12.75" customHeight="1" x14ac:dyDescent="0.15">
      <c r="A964" s="17"/>
      <c r="C964" s="17"/>
    </row>
    <row r="965" spans="1:3" ht="12.75" customHeight="1" x14ac:dyDescent="0.15">
      <c r="A965" s="17"/>
      <c r="C965" s="17"/>
    </row>
    <row r="966" spans="1:3" ht="12.75" customHeight="1" x14ac:dyDescent="0.15">
      <c r="A966" s="17"/>
      <c r="C966" s="17"/>
    </row>
    <row r="967" spans="1:3" ht="12.75" customHeight="1" x14ac:dyDescent="0.15">
      <c r="A967" s="17"/>
      <c r="C967" s="17"/>
    </row>
    <row r="968" spans="1:3" ht="12.75" customHeight="1" x14ac:dyDescent="0.15">
      <c r="A968" s="17"/>
      <c r="C968" s="17"/>
    </row>
    <row r="969" spans="1:3" ht="12.75" customHeight="1" x14ac:dyDescent="0.15">
      <c r="A969" s="17"/>
      <c r="C969" s="17"/>
    </row>
    <row r="970" spans="1:3" ht="12.75" customHeight="1" x14ac:dyDescent="0.15">
      <c r="A970" s="17"/>
      <c r="C970" s="17"/>
    </row>
    <row r="971" spans="1:3" ht="12.75" customHeight="1" x14ac:dyDescent="0.15">
      <c r="A971" s="17"/>
      <c r="C971" s="17"/>
    </row>
    <row r="972" spans="1:3" ht="12.75" customHeight="1" x14ac:dyDescent="0.15">
      <c r="A972" s="17"/>
      <c r="C972" s="17"/>
    </row>
    <row r="973" spans="1:3" ht="12.75" customHeight="1" x14ac:dyDescent="0.15">
      <c r="A973" s="17"/>
      <c r="C973" s="17"/>
    </row>
    <row r="974" spans="1:3" ht="12.75" customHeight="1" x14ac:dyDescent="0.15">
      <c r="A974" s="17"/>
      <c r="C974" s="17"/>
    </row>
    <row r="975" spans="1:3" ht="12.75" customHeight="1" x14ac:dyDescent="0.15">
      <c r="A975" s="17"/>
      <c r="C975" s="17"/>
    </row>
    <row r="976" spans="1:3" ht="12.75" customHeight="1" x14ac:dyDescent="0.15">
      <c r="A976" s="17"/>
      <c r="C976" s="17"/>
    </row>
    <row r="977" spans="1:3" ht="12.75" customHeight="1" x14ac:dyDescent="0.15">
      <c r="A977" s="17"/>
      <c r="C977" s="17"/>
    </row>
    <row r="978" spans="1:3" ht="12.75" customHeight="1" x14ac:dyDescent="0.15">
      <c r="A978" s="17"/>
      <c r="C978" s="17"/>
    </row>
    <row r="979" spans="1:3" ht="12.75" customHeight="1" x14ac:dyDescent="0.15">
      <c r="A979" s="17"/>
      <c r="C979" s="17"/>
    </row>
    <row r="980" spans="1:3" ht="12.75" customHeight="1" x14ac:dyDescent="0.15">
      <c r="A980" s="17"/>
      <c r="C980" s="17"/>
    </row>
    <row r="981" spans="1:3" ht="12.75" customHeight="1" x14ac:dyDescent="0.15">
      <c r="A981" s="17"/>
      <c r="C981" s="17"/>
    </row>
    <row r="982" spans="1:3" ht="12.75" customHeight="1" x14ac:dyDescent="0.15">
      <c r="A982" s="17"/>
      <c r="C982" s="17"/>
    </row>
    <row r="983" spans="1:3" ht="12.75" customHeight="1" x14ac:dyDescent="0.15">
      <c r="A983" s="17"/>
      <c r="C983" s="17"/>
    </row>
    <row r="984" spans="1:3" ht="12.75" customHeight="1" x14ac:dyDescent="0.15">
      <c r="A984" s="17"/>
      <c r="C984" s="17"/>
    </row>
    <row r="985" spans="1:3" ht="12.75" customHeight="1" x14ac:dyDescent="0.15">
      <c r="A985" s="17"/>
      <c r="C985" s="17"/>
    </row>
    <row r="986" spans="1:3" ht="12.75" customHeight="1" x14ac:dyDescent="0.15">
      <c r="A986" s="17"/>
      <c r="C986" s="17"/>
    </row>
    <row r="987" spans="1:3" ht="12.75" customHeight="1" x14ac:dyDescent="0.15">
      <c r="A987" s="17"/>
      <c r="C987" s="17"/>
    </row>
    <row r="988" spans="1:3" ht="12.75" customHeight="1" x14ac:dyDescent="0.15">
      <c r="A988" s="17"/>
      <c r="C988" s="17"/>
    </row>
    <row r="989" spans="1:3" ht="12.75" customHeight="1" x14ac:dyDescent="0.15">
      <c r="A989" s="17"/>
      <c r="C989" s="17"/>
    </row>
    <row r="990" spans="1:3" ht="12.75" customHeight="1" x14ac:dyDescent="0.15">
      <c r="A990" s="17"/>
      <c r="C990" s="17"/>
    </row>
    <row r="991" spans="1:3" ht="12.75" customHeight="1" x14ac:dyDescent="0.15">
      <c r="A991" s="17"/>
      <c r="C991" s="17"/>
    </row>
    <row r="992" spans="1:3" ht="12.75" customHeight="1" x14ac:dyDescent="0.15">
      <c r="A992" s="17"/>
      <c r="C992" s="17"/>
    </row>
    <row r="993" spans="1:3" ht="12.75" customHeight="1" x14ac:dyDescent="0.15">
      <c r="A993" s="17"/>
      <c r="C993" s="17"/>
    </row>
    <row r="994" spans="1:3" ht="12.75" customHeight="1" x14ac:dyDescent="0.15">
      <c r="A994" s="17"/>
      <c r="C994" s="17"/>
    </row>
    <row r="995" spans="1:3" ht="12.75" customHeight="1" x14ac:dyDescent="0.15">
      <c r="A995" s="17"/>
      <c r="C995" s="17"/>
    </row>
    <row r="996" spans="1:3" ht="12.75" customHeight="1" x14ac:dyDescent="0.15">
      <c r="A996" s="17"/>
      <c r="C996" s="17"/>
    </row>
    <row r="997" spans="1:3" ht="12.75" customHeight="1" x14ac:dyDescent="0.15">
      <c r="A997" s="17"/>
      <c r="C997" s="17"/>
    </row>
    <row r="998" spans="1:3" ht="12.75" customHeight="1" x14ac:dyDescent="0.15">
      <c r="A998" s="17"/>
      <c r="C998" s="17"/>
    </row>
    <row r="999" spans="1:3" ht="12.75" customHeight="1" x14ac:dyDescent="0.15">
      <c r="A999" s="17"/>
      <c r="C999" s="17"/>
    </row>
    <row r="1000" spans="1:3" ht="12.75" customHeight="1" x14ac:dyDescent="0.15">
      <c r="A1000" s="17"/>
      <c r="C1000" s="17"/>
    </row>
  </sheetData>
  <mergeCells count="8">
    <mergeCell ref="A28:B28"/>
    <mergeCell ref="A4:B4"/>
    <mergeCell ref="C4:D4"/>
    <mergeCell ref="E4:F4"/>
    <mergeCell ref="G4:H4"/>
    <mergeCell ref="C15:D15"/>
    <mergeCell ref="A15:B15"/>
    <mergeCell ref="E15:F15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 xr3:uid="{842E5F09-E766-5B8D-85AF-A39847EA96FD}"/>
  </sheetViews>
  <sheetFormatPr defaultColWidth="14.42578125" defaultRowHeight="15" customHeight="1" x14ac:dyDescent="0.15"/>
  <cols>
    <col min="1" max="1" width="20.226562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9.57421875" customWidth="1"/>
    <col min="8" max="8" width="11.4609375" customWidth="1"/>
    <col min="9" max="9" width="18.33984375" customWidth="1"/>
    <col min="10" max="10" width="22.3828125" hidden="1" customWidth="1"/>
    <col min="11" max="11" width="22.3828125" customWidth="1"/>
    <col min="12" max="12" width="15.91015625" hidden="1" customWidth="1"/>
    <col min="13" max="13" width="19.95703125" hidden="1" customWidth="1"/>
    <col min="14" max="14" width="19.95703125" customWidth="1"/>
    <col min="15" max="15" width="7.953125" customWidth="1"/>
    <col min="16" max="16" width="23.4609375" customWidth="1"/>
    <col min="17" max="27" width="7.953125" customWidth="1"/>
  </cols>
  <sheetData>
    <row r="1" spans="1:17" ht="12.75" customHeight="1" x14ac:dyDescent="0.15">
      <c r="A1" s="4" t="s">
        <v>3</v>
      </c>
      <c r="B1" s="5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7" t="s">
        <v>11</v>
      </c>
      <c r="J1" s="7" t="s">
        <v>12</v>
      </c>
      <c r="K1" s="7" t="s">
        <v>12</v>
      </c>
      <c r="L1" s="7" t="s">
        <v>13</v>
      </c>
      <c r="M1" s="7" t="s">
        <v>14</v>
      </c>
      <c r="N1" s="7" t="s">
        <v>14</v>
      </c>
      <c r="P1" s="8" t="s">
        <v>15</v>
      </c>
    </row>
    <row r="2" spans="1:17" ht="12.75" customHeight="1" x14ac:dyDescent="0.15">
      <c r="A2" s="10" t="s">
        <v>17</v>
      </c>
      <c r="B2" s="11" t="s">
        <v>19</v>
      </c>
      <c r="C2" s="11">
        <v>9</v>
      </c>
      <c r="D2" s="11">
        <v>9</v>
      </c>
      <c r="E2" s="11">
        <v>8</v>
      </c>
      <c r="F2" s="11">
        <v>8</v>
      </c>
      <c r="G2" s="11">
        <v>8</v>
      </c>
      <c r="H2" s="11">
        <v>9</v>
      </c>
      <c r="I2" s="18">
        <f>$C2*'Pesi e Budget Iniziale'!$B$5+'Pesi e Budget Iniziale'!$B$6*'PORTIERI - GE'!$D2+'PORTIERI - GE'!$E2*'Pesi e Budget Iniziale'!$B$7+'Pesi e Budget Iniziale'!$B$8*'PORTIERI - GE'!$F2+'PORTIERI - GE'!$G2*'Pesi e Budget Iniziale'!$B$9+'Pesi e Budget Iniziale'!$B$10*'PORTIERI - GE'!$H2+VLOOKUP(B2,SQUADRE!$A$2:$B$21,2,FALSE)*'Pesi e Budget Iniziale'!$B$11+'Pesi e Budget Iniziale'!$B$12*VLOOKUP(B2,'FATTORE CASA'!$A$2:$B$21,2,FALSE)+VLOOKUP(B2,ALLENATORE!$A$2:$B$21,2,FALSE)*'Pesi e Budget Iniziale'!$B$13</f>
        <v>80.088899999999995</v>
      </c>
      <c r="J2" s="19">
        <f>'Pesi e Budget Iniziale'!C31</f>
        <v>28.666666666649999</v>
      </c>
      <c r="K2" s="19">
        <f t="shared" ref="K2:K65" si="0">IF(J2&lt;=0,1,J2)</f>
        <v>28.666666666649999</v>
      </c>
      <c r="L2" s="18">
        <f>$C2*'Pesi e Budget Iniziale'!$D$5+'Pesi e Budget Iniziale'!$D$6*'PORTIERI - GE'!$D2+'PORTIERI - GE'!$E2*'Pesi e Budget Iniziale'!$D$7+'Pesi e Budget Iniziale'!$D$8*'PORTIERI - GE'!$F2+'PORTIERI - GE'!$G2*'Pesi e Budget Iniziale'!$D$9+'Pesi e Budget Iniziale'!$D$10*'PORTIERI - GE'!$H2+VLOOKUP(B2,SQUADRE!$A$2:$B$21,2,FALSE)*'Pesi e Budget Iniziale'!$D$11+'Pesi e Budget Iniziale'!$D$12*VLOOKUP(B2,'FATTORE CASA'!$A$2:$B$21,2,FALSE)+VLOOKUP(B2,ALLENATORE!$A$2:$B$21,2,FALSE)*'Pesi e Budget Iniziale'!$D$13</f>
        <v>81.288899999999998</v>
      </c>
      <c r="M2" s="19">
        <f>J2*L2/I2</f>
        <v>29.096189359557258</v>
      </c>
      <c r="N2" s="19">
        <f t="shared" ref="N2:N65" si="1">IF(M2&lt;=0,1,M2)</f>
        <v>29.096189359557258</v>
      </c>
      <c r="P2" s="23" t="s">
        <v>50</v>
      </c>
    </row>
    <row r="3" spans="1:17" ht="12.75" customHeight="1" x14ac:dyDescent="0.15">
      <c r="A3" s="10" t="s">
        <v>51</v>
      </c>
      <c r="B3" s="11" t="s">
        <v>52</v>
      </c>
      <c r="C3" s="11">
        <v>9</v>
      </c>
      <c r="D3" s="11">
        <v>8</v>
      </c>
      <c r="E3" s="11">
        <v>7</v>
      </c>
      <c r="F3" s="11">
        <v>7</v>
      </c>
      <c r="G3" s="11">
        <v>9</v>
      </c>
      <c r="H3" s="11">
        <v>9</v>
      </c>
      <c r="I3" s="18">
        <f>$C3*'Pesi e Budget Iniziale'!$B$5+'Pesi e Budget Iniziale'!$B$6*'PORTIERI - GE'!$D3+'PORTIERI - GE'!$E3*'Pesi e Budget Iniziale'!$B$7+'Pesi e Budget Iniziale'!$B$8*'PORTIERI - GE'!$F3+'PORTIERI - GE'!$G3*'Pesi e Budget Iniziale'!$B$9+'Pesi e Budget Iniziale'!$B$10*'PORTIERI - GE'!$H3+VLOOKUP(B3,SQUADRE!$A$2:$B$21,2,FALSE)*'Pesi e Budget Iniziale'!$B$11+'Pesi e Budget Iniziale'!$B$12*VLOOKUP(B3,'FATTORE CASA'!$A$2:$B$21,2,FALSE)+VLOOKUP(B3,ALLENATORE!$A$2:$B$21,2,FALSE)*'Pesi e Budget Iniziale'!$B$13</f>
        <v>81.598399999999984</v>
      </c>
      <c r="J3" s="19">
        <f t="shared" ref="J3:J65" si="2">J$2-((I$2-I3)/(I$2-$Q$14)*J$2)</f>
        <v>31.534492242623585</v>
      </c>
      <c r="K3" s="19">
        <f t="shared" si="0"/>
        <v>31.534492242623585</v>
      </c>
      <c r="L3" s="18">
        <f>$C3*'Pesi e Budget Iniziale'!$D$5+'Pesi e Budget Iniziale'!$D$6*'PORTIERI - GE'!$D3+'PORTIERI - GE'!$E3*'Pesi e Budget Iniziale'!$D$7+'Pesi e Budget Iniziale'!$D$8*'PORTIERI - GE'!$F3+'PORTIERI - GE'!$G3*'Pesi e Budget Iniziale'!$D$9+'Pesi e Budget Iniziale'!$D$10*'PORTIERI - GE'!$H3+VLOOKUP(B3,SQUADRE!$A$2:$B$21,2,FALSE)*'Pesi e Budget Iniziale'!$D$11+'Pesi e Budget Iniziale'!$D$12*VLOOKUP(B3,'FATTORE CASA'!$A$2:$B$21,2,FALSE)+VLOOKUP(B3,ALLENATORE!$A$2:$B$21,2,FALSE)*'Pesi e Budget Iniziale'!$D$13</f>
        <v>82.648399999999995</v>
      </c>
      <c r="M3" s="19">
        <f t="shared" ref="M3:M65" si="3">M$2-((L$2-L3)/(L$2-$Q$14)*M$2)</f>
        <v>31.524608063970572</v>
      </c>
      <c r="N3" s="19">
        <f t="shared" si="1"/>
        <v>31.524608063970572</v>
      </c>
      <c r="P3" s="23" t="s">
        <v>66</v>
      </c>
    </row>
    <row r="4" spans="1:17" ht="12.75" customHeight="1" x14ac:dyDescent="0.15">
      <c r="A4" s="10" t="s">
        <v>68</v>
      </c>
      <c r="B4" s="11" t="s">
        <v>69</v>
      </c>
      <c r="C4" s="11">
        <v>9</v>
      </c>
      <c r="D4" s="11">
        <v>9</v>
      </c>
      <c r="E4" s="11">
        <v>7</v>
      </c>
      <c r="F4" s="11">
        <v>7</v>
      </c>
      <c r="G4" s="11">
        <v>8</v>
      </c>
      <c r="H4" s="11">
        <v>7</v>
      </c>
      <c r="I4" s="18">
        <f>$C4*'Pesi e Budget Iniziale'!$B$5+'Pesi e Budget Iniziale'!$B$6*'PORTIERI - GE'!$D4+'PORTIERI - GE'!$E4*'Pesi e Budget Iniziale'!$B$7+'Pesi e Budget Iniziale'!$B$8*'PORTIERI - GE'!$F4+'PORTIERI - GE'!$G4*'Pesi e Budget Iniziale'!$B$9+'Pesi e Budget Iniziale'!$B$10*'PORTIERI - GE'!$H4+VLOOKUP(B4,SQUADRE!$A$2:$B$21,2,FALSE)*'Pesi e Budget Iniziale'!$B$11+'Pesi e Budget Iniziale'!$B$12*VLOOKUP(B4,'FATTORE CASA'!$A$2:$B$21,2,FALSE)+VLOOKUP(B4,ALLENATORE!$A$2:$B$21,2,FALSE)*'Pesi e Budget Iniziale'!$B$13</f>
        <v>74.443799999999982</v>
      </c>
      <c r="J4" s="19">
        <f t="shared" si="2"/>
        <v>17.941815948578679</v>
      </c>
      <c r="K4" s="19">
        <f t="shared" si="0"/>
        <v>17.941815948578679</v>
      </c>
      <c r="L4" s="18">
        <f>$C4*'Pesi e Budget Iniziale'!$D$5+'Pesi e Budget Iniziale'!$D$6*'PORTIERI - GE'!$D4+'PORTIERI - GE'!$E4*'Pesi e Budget Iniziale'!$D$7+'Pesi e Budget Iniziale'!$D$8*'PORTIERI - GE'!$F4+'PORTIERI - GE'!$G4*'Pesi e Budget Iniziale'!$D$9+'Pesi e Budget Iniziale'!$D$10*'PORTIERI - GE'!$H4+VLOOKUP(B4,SQUADRE!$A$2:$B$21,2,FALSE)*'Pesi e Budget Iniziale'!$D$11+'Pesi e Budget Iniziale'!$D$12*VLOOKUP(B4,'FATTORE CASA'!$A$2:$B$21,2,FALSE)+VLOOKUP(B4,ALLENATORE!$A$2:$B$21,2,FALSE)*'Pesi e Budget Iniziale'!$D$13</f>
        <v>75.493799999999993</v>
      </c>
      <c r="M4" s="19">
        <f t="shared" si="3"/>
        <v>18.744641559670804</v>
      </c>
      <c r="N4" s="19">
        <f t="shared" si="1"/>
        <v>18.744641559670804</v>
      </c>
      <c r="P4" s="23" t="s">
        <v>71</v>
      </c>
    </row>
    <row r="5" spans="1:17" ht="12.75" customHeight="1" x14ac:dyDescent="0.15">
      <c r="A5" s="10" t="s">
        <v>72</v>
      </c>
      <c r="B5" s="11" t="s">
        <v>73</v>
      </c>
      <c r="C5" s="11">
        <v>9</v>
      </c>
      <c r="D5" s="11">
        <v>10</v>
      </c>
      <c r="E5" s="11">
        <v>7</v>
      </c>
      <c r="F5" s="11">
        <v>7</v>
      </c>
      <c r="G5" s="11">
        <v>7</v>
      </c>
      <c r="H5" s="11">
        <v>7</v>
      </c>
      <c r="I5" s="18">
        <f>$C5*'Pesi e Budget Iniziale'!$B$5+'Pesi e Budget Iniziale'!$B$6*'PORTIERI - GE'!$D5+'PORTIERI - GE'!$E5*'Pesi e Budget Iniziale'!$B$7+'Pesi e Budget Iniziale'!$B$8*'PORTIERI - GE'!$F5+'PORTIERI - GE'!$G5*'Pesi e Budget Iniziale'!$B$9+'Pesi e Budget Iniziale'!$B$10*'PORTIERI - GE'!$H5+VLOOKUP(B5,SQUADRE!$A$2:$B$21,2,FALSE)*'Pesi e Budget Iniziale'!$B$11+'Pesi e Budget Iniziale'!$B$12*VLOOKUP(B5,'FATTORE CASA'!$A$2:$B$21,2,FALSE)+VLOOKUP(B5,ALLENATORE!$A$2:$B$21,2,FALSE)*'Pesi e Budget Iniziale'!$B$13</f>
        <v>72.475799999999992</v>
      </c>
      <c r="J5" s="19">
        <f t="shared" si="2"/>
        <v>14.20290853982344</v>
      </c>
      <c r="K5" s="19">
        <f t="shared" si="0"/>
        <v>14.20290853982344</v>
      </c>
      <c r="L5" s="18">
        <f>$C5*'Pesi e Budget Iniziale'!$D$5+'Pesi e Budget Iniziale'!$D$6*'PORTIERI - GE'!$D5+'PORTIERI - GE'!$E5*'Pesi e Budget Iniziale'!$D$7+'Pesi e Budget Iniziale'!$D$8*'PORTIERI - GE'!$F5+'PORTIERI - GE'!$G5*'Pesi e Budget Iniziale'!$D$9+'Pesi e Budget Iniziale'!$D$10*'PORTIERI - GE'!$H5+VLOOKUP(B5,SQUADRE!$A$2:$B$21,2,FALSE)*'Pesi e Budget Iniziale'!$D$11+'Pesi e Budget Iniziale'!$D$12*VLOOKUP(B5,'FATTORE CASA'!$A$2:$B$21,2,FALSE)+VLOOKUP(B5,ALLENATORE!$A$2:$B$21,2,FALSE)*'Pesi e Budget Iniziale'!$D$13</f>
        <v>73.525800000000004</v>
      </c>
      <c r="M5" s="19">
        <f t="shared" si="3"/>
        <v>15.229284435518261</v>
      </c>
      <c r="N5" s="19">
        <f t="shared" si="1"/>
        <v>15.229284435518261</v>
      </c>
      <c r="P5" s="23" t="s">
        <v>76</v>
      </c>
    </row>
    <row r="6" spans="1:17" ht="12.75" customHeight="1" x14ac:dyDescent="0.15">
      <c r="A6" s="10" t="s">
        <v>77</v>
      </c>
      <c r="B6" s="11" t="s">
        <v>52</v>
      </c>
      <c r="C6" s="11">
        <v>9</v>
      </c>
      <c r="D6" s="11">
        <v>7</v>
      </c>
      <c r="E6" s="11">
        <v>7</v>
      </c>
      <c r="F6" s="11">
        <v>7</v>
      </c>
      <c r="G6" s="11">
        <v>9</v>
      </c>
      <c r="H6" s="11">
        <v>7</v>
      </c>
      <c r="I6" s="18">
        <f>$C6*'Pesi e Budget Iniziale'!$B$5+'Pesi e Budget Iniziale'!$B$6*'PORTIERI - GE'!$D6+'PORTIERI - GE'!$E6*'Pesi e Budget Iniziale'!$B$7+'Pesi e Budget Iniziale'!$B$8*'PORTIERI - GE'!$F6+'PORTIERI - GE'!$G6*'Pesi e Budget Iniziale'!$B$9+'Pesi e Budget Iniziale'!$B$10*'PORTIERI - GE'!$H6+VLOOKUP(B6,SQUADRE!$A$2:$B$21,2,FALSE)*'Pesi e Budget Iniziale'!$B$11+'Pesi e Budget Iniziale'!$B$12*VLOOKUP(B6,'FATTORE CASA'!$A$2:$B$21,2,FALSE)+VLOOKUP(B6,ALLENATORE!$A$2:$B$21,2,FALSE)*'Pesi e Budget Iniziale'!$B$13</f>
        <v>77.931799999999996</v>
      </c>
      <c r="J6" s="19">
        <f t="shared" si="2"/>
        <v>24.568497372226236</v>
      </c>
      <c r="K6" s="19">
        <f t="shared" si="0"/>
        <v>24.568497372226236</v>
      </c>
      <c r="L6" s="18">
        <f>$C6*'Pesi e Budget Iniziale'!$D$5+'Pesi e Budget Iniziale'!$D$6*'PORTIERI - GE'!$D6+'PORTIERI - GE'!$E6*'Pesi e Budget Iniziale'!$D$7+'Pesi e Budget Iniziale'!$D$8*'PORTIERI - GE'!$F6+'PORTIERI - GE'!$G6*'Pesi e Budget Iniziale'!$D$9+'Pesi e Budget Iniziale'!$D$10*'PORTIERI - GE'!$H6+VLOOKUP(B6,SQUADRE!$A$2:$B$21,2,FALSE)*'Pesi e Budget Iniziale'!$D$11+'Pesi e Budget Iniziale'!$D$12*VLOOKUP(B6,'FATTORE CASA'!$A$2:$B$21,2,FALSE)+VLOOKUP(B6,ALLENATORE!$A$2:$B$21,2,FALSE)*'Pesi e Budget Iniziale'!$D$13</f>
        <v>78.981799999999993</v>
      </c>
      <c r="M6" s="19">
        <f t="shared" si="3"/>
        <v>24.975111909794862</v>
      </c>
      <c r="N6" s="19">
        <f t="shared" si="1"/>
        <v>24.975111909794862</v>
      </c>
      <c r="P6" s="23" t="s">
        <v>80</v>
      </c>
    </row>
    <row r="7" spans="1:17" ht="12.75" customHeight="1" x14ac:dyDescent="0.15">
      <c r="A7" s="10" t="s">
        <v>81</v>
      </c>
      <c r="B7" s="11" t="s">
        <v>59</v>
      </c>
      <c r="C7" s="11">
        <v>8</v>
      </c>
      <c r="D7" s="11">
        <v>9</v>
      </c>
      <c r="E7" s="11">
        <v>7</v>
      </c>
      <c r="F7" s="11">
        <v>7</v>
      </c>
      <c r="G7" s="11">
        <v>7</v>
      </c>
      <c r="H7" s="11">
        <v>8</v>
      </c>
      <c r="I7" s="18">
        <f>$C7*'Pesi e Budget Iniziale'!$B$5+'Pesi e Budget Iniziale'!$B$6*'PORTIERI - GE'!$D7+'PORTIERI - GE'!$E7*'Pesi e Budget Iniziale'!$B$7+'Pesi e Budget Iniziale'!$B$8*'PORTIERI - GE'!$F7+'PORTIERI - GE'!$G7*'Pesi e Budget Iniziale'!$B$9+'Pesi e Budget Iniziale'!$B$10*'PORTIERI - GE'!$H7+VLOOKUP(B7,SQUADRE!$A$2:$B$21,2,FALSE)*'Pesi e Budget Iniziale'!$B$11+'Pesi e Budget Iniziale'!$B$12*VLOOKUP(B7,'FATTORE CASA'!$A$2:$B$21,2,FALSE)+VLOOKUP(B7,ALLENATORE!$A$2:$B$21,2,FALSE)*'Pesi e Budget Iniziale'!$B$13</f>
        <v>73.340299999999999</v>
      </c>
      <c r="J7" s="19">
        <f t="shared" si="2"/>
        <v>15.845330010793433</v>
      </c>
      <c r="K7" s="19">
        <f t="shared" si="0"/>
        <v>15.845330010793433</v>
      </c>
      <c r="L7" s="18">
        <f>$C7*'Pesi e Budget Iniziale'!$D$5+'Pesi e Budget Iniziale'!$D$6*'PORTIERI - GE'!$D7+'PORTIERI - GE'!$E7*'Pesi e Budget Iniziale'!$D$7+'Pesi e Budget Iniziale'!$D$8*'PORTIERI - GE'!$F7+'PORTIERI - GE'!$G7*'Pesi e Budget Iniziale'!$D$9+'Pesi e Budget Iniziale'!$D$10*'PORTIERI - GE'!$H7+VLOOKUP(B7,SQUADRE!$A$2:$B$21,2,FALSE)*'Pesi e Budget Iniziale'!$D$11+'Pesi e Budget Iniziale'!$D$12*VLOOKUP(B7,'FATTORE CASA'!$A$2:$B$21,2,FALSE)+VLOOKUP(B7,ALLENATORE!$A$2:$B$21,2,FALSE)*'Pesi e Budget Iniziale'!$D$13</f>
        <v>74.390300000000011</v>
      </c>
      <c r="M7" s="19">
        <f t="shared" si="3"/>
        <v>16.773505082789558</v>
      </c>
      <c r="N7" s="19">
        <f t="shared" si="1"/>
        <v>16.773505082789558</v>
      </c>
      <c r="P7" s="23" t="s">
        <v>83</v>
      </c>
    </row>
    <row r="8" spans="1:17" ht="12.75" customHeight="1" x14ac:dyDescent="0.15">
      <c r="A8" s="10" t="s">
        <v>84</v>
      </c>
      <c r="B8" s="11" t="s">
        <v>85</v>
      </c>
      <c r="C8" s="11">
        <v>6</v>
      </c>
      <c r="D8" s="11">
        <v>9</v>
      </c>
      <c r="E8" s="11">
        <v>8</v>
      </c>
      <c r="F8" s="11">
        <v>7</v>
      </c>
      <c r="G8" s="11">
        <v>7</v>
      </c>
      <c r="H8" s="11">
        <v>8</v>
      </c>
      <c r="I8" s="18">
        <f>$C8*'Pesi e Budget Iniziale'!$B$5+'Pesi e Budget Iniziale'!$B$6*'PORTIERI - GE'!$D8+'PORTIERI - GE'!$E8*'Pesi e Budget Iniziale'!$B$7+'Pesi e Budget Iniziale'!$B$8*'PORTIERI - GE'!$F8+'PORTIERI - GE'!$G8*'Pesi e Budget Iniziale'!$B$9+'Pesi e Budget Iniziale'!$B$10*'PORTIERI - GE'!$H8+VLOOKUP(B8,SQUADRE!$A$2:$B$21,2,FALSE)*'Pesi e Budget Iniziale'!$B$11+'Pesi e Budget Iniziale'!$B$12*VLOOKUP(B8,'FATTORE CASA'!$A$2:$B$21,2,FALSE)+VLOOKUP(B8,ALLENATORE!$A$2:$B$21,2,FALSE)*'Pesi e Budget Iniziale'!$B$13</f>
        <v>69.695700000000002</v>
      </c>
      <c r="J8" s="19">
        <f t="shared" si="2"/>
        <v>8.9211318695589803</v>
      </c>
      <c r="K8" s="19">
        <f t="shared" si="0"/>
        <v>8.9211318695589803</v>
      </c>
      <c r="L8" s="18">
        <f>$C8*'Pesi e Budget Iniziale'!$D$5+'Pesi e Budget Iniziale'!$D$6*'PORTIERI - GE'!$D8+'PORTIERI - GE'!$E8*'Pesi e Budget Iniziale'!$D$7+'Pesi e Budget Iniziale'!$D$8*'PORTIERI - GE'!$F8+'PORTIERI - GE'!$G8*'Pesi e Budget Iniziale'!$D$9+'Pesi e Budget Iniziale'!$D$10*'PORTIERI - GE'!$H8+VLOOKUP(B8,SQUADRE!$A$2:$B$21,2,FALSE)*'Pesi e Budget Iniziale'!$D$11+'Pesi e Budget Iniziale'!$D$12*VLOOKUP(B8,'FATTORE CASA'!$A$2:$B$21,2,FALSE)+VLOOKUP(B8,ALLENATORE!$A$2:$B$21,2,FALSE)*'Pesi e Budget Iniziale'!$D$13</f>
        <v>70.895699999999991</v>
      </c>
      <c r="M8" s="19">
        <f t="shared" si="3"/>
        <v>10.531245425236907</v>
      </c>
      <c r="N8" s="19">
        <f t="shared" si="1"/>
        <v>10.531245425236907</v>
      </c>
      <c r="P8" s="23" t="s">
        <v>88</v>
      </c>
    </row>
    <row r="9" spans="1:17" ht="12.75" customHeight="1" x14ac:dyDescent="0.15">
      <c r="A9" s="10" t="s">
        <v>89</v>
      </c>
      <c r="B9" s="11" t="s">
        <v>90</v>
      </c>
      <c r="C9" s="11">
        <v>9</v>
      </c>
      <c r="D9" s="11">
        <v>9</v>
      </c>
      <c r="E9" s="11">
        <v>7</v>
      </c>
      <c r="F9" s="11">
        <v>7</v>
      </c>
      <c r="G9" s="11">
        <v>6</v>
      </c>
      <c r="H9" s="11">
        <v>7</v>
      </c>
      <c r="I9" s="18">
        <f>$C9*'Pesi e Budget Iniziale'!$B$5+'Pesi e Budget Iniziale'!$B$6*'PORTIERI - GE'!$D9+'PORTIERI - GE'!$E9*'Pesi e Budget Iniziale'!$B$7+'Pesi e Budget Iniziale'!$B$8*'PORTIERI - GE'!$F9+'PORTIERI - GE'!$G9*'Pesi e Budget Iniziale'!$B$9+'Pesi e Budget Iniziale'!$B$10*'PORTIERI - GE'!$H9+VLOOKUP(B9,SQUADRE!$A$2:$B$21,2,FALSE)*'Pesi e Budget Iniziale'!$B$11+'Pesi e Budget Iniziale'!$B$12*VLOOKUP(B9,'FATTORE CASA'!$A$2:$B$21,2,FALSE)+VLOOKUP(B9,ALLENATORE!$A$2:$B$21,2,FALSE)*'Pesi e Budget Iniziale'!$B$13</f>
        <v>71.169799999999995</v>
      </c>
      <c r="J9" s="19">
        <f t="shared" si="2"/>
        <v>11.721702708606795</v>
      </c>
      <c r="K9" s="19">
        <f t="shared" si="0"/>
        <v>11.721702708606795</v>
      </c>
      <c r="L9" s="18">
        <f>$C9*'Pesi e Budget Iniziale'!$D$5+'Pesi e Budget Iniziale'!$D$6*'PORTIERI - GE'!$D9+'PORTIERI - GE'!$E9*'Pesi e Budget Iniziale'!$D$7+'Pesi e Budget Iniziale'!$D$8*'PORTIERI - GE'!$F9+'PORTIERI - GE'!$G9*'Pesi e Budget Iniziale'!$D$9+'Pesi e Budget Iniziale'!$D$10*'PORTIERI - GE'!$H9+VLOOKUP(B9,SQUADRE!$A$2:$B$21,2,FALSE)*'Pesi e Budget Iniziale'!$D$11+'Pesi e Budget Iniziale'!$D$12*VLOOKUP(B9,'FATTORE CASA'!$A$2:$B$21,2,FALSE)+VLOOKUP(B9,ALLENATORE!$A$2:$B$21,2,FALSE)*'Pesi e Budget Iniziale'!$D$13</f>
        <v>72.219800000000006</v>
      </c>
      <c r="M9" s="19">
        <f t="shared" si="3"/>
        <v>12.896430571624339</v>
      </c>
      <c r="N9" s="19">
        <f t="shared" si="1"/>
        <v>12.896430571624339</v>
      </c>
      <c r="P9" s="23" t="s">
        <v>93</v>
      </c>
    </row>
    <row r="10" spans="1:17" ht="12.75" customHeight="1" x14ac:dyDescent="0.15">
      <c r="A10" s="10" t="s">
        <v>94</v>
      </c>
      <c r="B10" s="11" t="s">
        <v>75</v>
      </c>
      <c r="C10" s="11">
        <v>8</v>
      </c>
      <c r="D10" s="11">
        <v>9</v>
      </c>
      <c r="E10" s="11">
        <v>7</v>
      </c>
      <c r="F10" s="11">
        <v>7</v>
      </c>
      <c r="G10" s="11">
        <v>6</v>
      </c>
      <c r="H10" s="11">
        <v>7</v>
      </c>
      <c r="I10" s="18">
        <f>$C10*'Pesi e Budget Iniziale'!$B$5+'Pesi e Budget Iniziale'!$B$6*'PORTIERI - GE'!$D10+'PORTIERI - GE'!$E10*'Pesi e Budget Iniziale'!$B$7+'Pesi e Budget Iniziale'!$B$8*'PORTIERI - GE'!$F10+'PORTIERI - GE'!$G10*'Pesi e Budget Iniziale'!$B$9+'Pesi e Budget Iniziale'!$B$10*'PORTIERI - GE'!$H10+VLOOKUP(B10,SQUADRE!$A$2:$B$21,2,FALSE)*'Pesi e Budget Iniziale'!$B$11+'Pesi e Budget Iniziale'!$B$12*VLOOKUP(B10,'FATTORE CASA'!$A$2:$B$21,2,FALSE)+VLOOKUP(B10,ALLENATORE!$A$2:$B$21,2,FALSE)*'Pesi e Budget Iniziale'!$B$13</f>
        <v>68.573000000000008</v>
      </c>
      <c r="J10" s="19">
        <f t="shared" si="2"/>
        <v>6.7881687863224407</v>
      </c>
      <c r="K10" s="19">
        <f t="shared" si="0"/>
        <v>6.7881687863224407</v>
      </c>
      <c r="L10" s="18">
        <f>$C10*'Pesi e Budget Iniziale'!$D$5+'Pesi e Budget Iniziale'!$D$6*'PORTIERI - GE'!$D10+'PORTIERI - GE'!$E10*'Pesi e Budget Iniziale'!$D$7+'Pesi e Budget Iniziale'!$D$8*'PORTIERI - GE'!$F10+'PORTIERI - GE'!$G10*'Pesi e Budget Iniziale'!$D$9+'Pesi e Budget Iniziale'!$D$10*'PORTIERI - GE'!$H10+VLOOKUP(B10,SQUADRE!$A$2:$B$21,2,FALSE)*'Pesi e Budget Iniziale'!$D$11+'Pesi e Budget Iniziale'!$D$12*VLOOKUP(B10,'FATTORE CASA'!$A$2:$B$21,2,FALSE)+VLOOKUP(B10,ALLENATORE!$A$2:$B$21,2,FALSE)*'Pesi e Budget Iniziale'!$D$13</f>
        <v>69.623000000000005</v>
      </c>
      <c r="M10" s="19">
        <f t="shared" si="3"/>
        <v>8.2578739760961994</v>
      </c>
      <c r="N10" s="19">
        <f t="shared" si="1"/>
        <v>8.2578739760961994</v>
      </c>
      <c r="P10" s="23" t="s">
        <v>96</v>
      </c>
    </row>
    <row r="11" spans="1:17" ht="12.75" customHeight="1" x14ac:dyDescent="0.15">
      <c r="A11" s="10" t="s">
        <v>97</v>
      </c>
      <c r="B11" s="11" t="s">
        <v>98</v>
      </c>
      <c r="C11" s="11">
        <v>6</v>
      </c>
      <c r="D11" s="11">
        <v>9</v>
      </c>
      <c r="E11" s="11">
        <v>9</v>
      </c>
      <c r="F11" s="11">
        <v>7</v>
      </c>
      <c r="G11" s="11">
        <v>6</v>
      </c>
      <c r="H11" s="11">
        <v>7</v>
      </c>
      <c r="I11" s="18">
        <f>$C11*'Pesi e Budget Iniziale'!$B$5+'Pesi e Budget Iniziale'!$B$6*'PORTIERI - GE'!$D11+'PORTIERI - GE'!$E11*'Pesi e Budget Iniziale'!$B$7+'Pesi e Budget Iniziale'!$B$8*'PORTIERI - GE'!$F11+'PORTIERI - GE'!$G11*'Pesi e Budget Iniziale'!$B$9+'Pesi e Budget Iniziale'!$B$10*'PORTIERI - GE'!$H11+VLOOKUP(B11,SQUADRE!$A$2:$B$21,2,FALSE)*'Pesi e Budget Iniziale'!$B$11+'Pesi e Budget Iniziale'!$B$12*VLOOKUP(B11,'FATTORE CASA'!$A$2:$B$21,2,FALSE)+VLOOKUP(B11,ALLENATORE!$A$2:$B$21,2,FALSE)*'Pesi e Budget Iniziale'!$B$13</f>
        <v>69.036400000000015</v>
      </c>
      <c r="J11" s="19">
        <f t="shared" si="2"/>
        <v>7.6685598905994823</v>
      </c>
      <c r="K11" s="19">
        <f t="shared" si="0"/>
        <v>7.6685598905994823</v>
      </c>
      <c r="L11" s="18">
        <f>$C11*'Pesi e Budget Iniziale'!$D$5+'Pesi e Budget Iniziale'!$D$6*'PORTIERI - GE'!$D11+'PORTIERI - GE'!$E11*'Pesi e Budget Iniziale'!$D$7+'Pesi e Budget Iniziale'!$D$8*'PORTIERI - GE'!$F11+'PORTIERI - GE'!$G11*'Pesi e Budget Iniziale'!$D$9+'Pesi e Budget Iniziale'!$D$10*'PORTIERI - GE'!$H11+VLOOKUP(B11,SQUADRE!$A$2:$B$21,2,FALSE)*'Pesi e Budget Iniziale'!$D$11+'Pesi e Budget Iniziale'!$D$12*VLOOKUP(B11,'FATTORE CASA'!$A$2:$B$21,2,FALSE)+VLOOKUP(B11,ALLENATORE!$A$2:$B$21,2,FALSE)*'Pesi e Budget Iniziale'!$D$13</f>
        <v>70.386400000000009</v>
      </c>
      <c r="M11" s="19">
        <f t="shared" si="3"/>
        <v>9.621503868666359</v>
      </c>
      <c r="N11" s="19">
        <f t="shared" si="1"/>
        <v>9.621503868666359</v>
      </c>
      <c r="P11" s="17"/>
    </row>
    <row r="12" spans="1:17" ht="12.75" customHeight="1" x14ac:dyDescent="0.15">
      <c r="A12" s="10" t="s">
        <v>101</v>
      </c>
      <c r="B12" s="11" t="s">
        <v>102</v>
      </c>
      <c r="C12" s="11">
        <v>8</v>
      </c>
      <c r="D12" s="11">
        <v>9</v>
      </c>
      <c r="E12" s="11">
        <v>7</v>
      </c>
      <c r="F12" s="11">
        <v>6</v>
      </c>
      <c r="G12" s="11">
        <v>6</v>
      </c>
      <c r="H12" s="11">
        <v>7</v>
      </c>
      <c r="I12" s="18">
        <f>$C12*'Pesi e Budget Iniziale'!$B$5+'Pesi e Budget Iniziale'!$B$6*'PORTIERI - GE'!$D12+'PORTIERI - GE'!$E12*'Pesi e Budget Iniziale'!$B$7+'Pesi e Budget Iniziale'!$B$8*'PORTIERI - GE'!$F12+'PORTIERI - GE'!$G12*'Pesi e Budget Iniziale'!$B$9+'Pesi e Budget Iniziale'!$B$10*'PORTIERI - GE'!$H12+VLOOKUP(B12,SQUADRE!$A$2:$B$21,2,FALSE)*'Pesi e Budget Iniziale'!$B$11+'Pesi e Budget Iniziale'!$B$12*VLOOKUP(B12,'FATTORE CASA'!$A$2:$B$21,2,FALSE)+VLOOKUP(B12,ALLENATORE!$A$2:$B$21,2,FALSE)*'Pesi e Budget Iniziale'!$B$13</f>
        <v>67.131500000000003</v>
      </c>
      <c r="J12" s="19">
        <f t="shared" si="2"/>
        <v>4.0495331004887412</v>
      </c>
      <c r="K12" s="19">
        <f t="shared" si="0"/>
        <v>4.0495331004887412</v>
      </c>
      <c r="L12" s="18">
        <f>$C12*'Pesi e Budget Iniziale'!$D$5+'Pesi e Budget Iniziale'!$D$6*'PORTIERI - GE'!$D12+'PORTIERI - GE'!$E12*'Pesi e Budget Iniziale'!$D$7+'Pesi e Budget Iniziale'!$D$8*'PORTIERI - GE'!$F12+'PORTIERI - GE'!$G12*'Pesi e Budget Iniziale'!$D$9+'Pesi e Budget Iniziale'!$D$10*'PORTIERI - GE'!$H12+VLOOKUP(B12,SQUADRE!$A$2:$B$21,2,FALSE)*'Pesi e Budget Iniziale'!$D$11+'Pesi e Budget Iniziale'!$D$12*VLOOKUP(B12,'FATTORE CASA'!$A$2:$B$21,2,FALSE)+VLOOKUP(B12,ALLENATORE!$A$2:$B$21,2,FALSE)*'Pesi e Budget Iniziale'!$D$13</f>
        <v>68.1815</v>
      </c>
      <c r="M12" s="19">
        <f t="shared" si="3"/>
        <v>5.6829820581765134</v>
      </c>
      <c r="N12" s="19">
        <f t="shared" si="1"/>
        <v>5.6829820581765134</v>
      </c>
      <c r="P12" s="17"/>
    </row>
    <row r="13" spans="1:17" ht="12.75" customHeight="1" x14ac:dyDescent="0.15">
      <c r="A13" s="10" t="s">
        <v>104</v>
      </c>
      <c r="B13" s="11" t="s">
        <v>87</v>
      </c>
      <c r="C13" s="11">
        <v>8</v>
      </c>
      <c r="D13" s="11">
        <v>9</v>
      </c>
      <c r="E13" s="11">
        <v>6</v>
      </c>
      <c r="F13" s="11">
        <v>5</v>
      </c>
      <c r="G13" s="11">
        <v>7</v>
      </c>
      <c r="H13" s="11">
        <v>8</v>
      </c>
      <c r="I13" s="18">
        <f>$C13*'Pesi e Budget Iniziale'!$B$5+'Pesi e Budget Iniziale'!$B$6*'PORTIERI - GE'!$D13+'PORTIERI - GE'!$E13*'Pesi e Budget Iniziale'!$B$7+'Pesi e Budget Iniziale'!$B$8*'PORTIERI - GE'!$F13+'PORTIERI - GE'!$G13*'Pesi e Budget Iniziale'!$B$9+'Pesi e Budget Iniziale'!$B$10*'PORTIERI - GE'!$H13+VLOOKUP(B13,SQUADRE!$A$2:$B$21,2,FALSE)*'Pesi e Budget Iniziale'!$B$11+'Pesi e Budget Iniziale'!$B$12*VLOOKUP(B13,'FATTORE CASA'!$A$2:$B$21,2,FALSE)+VLOOKUP(B13,ALLENATORE!$A$2:$B$21,2,FALSE)*'Pesi e Budget Iniziale'!$B$13</f>
        <v>67.992800000000003</v>
      </c>
      <c r="J13" s="19">
        <f t="shared" si="2"/>
        <v>5.6858750472168431</v>
      </c>
      <c r="K13" s="19">
        <f t="shared" si="0"/>
        <v>5.6858750472168431</v>
      </c>
      <c r="L13" s="18">
        <f>$C13*'Pesi e Budget Iniziale'!$D$5+'Pesi e Budget Iniziale'!$D$6*'PORTIERI - GE'!$D13+'PORTIERI - GE'!$E13*'Pesi e Budget Iniziale'!$D$7+'Pesi e Budget Iniziale'!$D$8*'PORTIERI - GE'!$F13+'PORTIERI - GE'!$G13*'Pesi e Budget Iniziale'!$D$9+'Pesi e Budget Iniziale'!$D$10*'PORTIERI - GE'!$H13+VLOOKUP(B13,SQUADRE!$A$2:$B$21,2,FALSE)*'Pesi e Budget Iniziale'!$D$11+'Pesi e Budget Iniziale'!$D$12*VLOOKUP(B13,'FATTORE CASA'!$A$2:$B$21,2,FALSE)+VLOOKUP(B13,ALLENATORE!$A$2:$B$21,2,FALSE)*'Pesi e Budget Iniziale'!$D$13</f>
        <v>68.892800000000008</v>
      </c>
      <c r="M13" s="19">
        <f t="shared" si="3"/>
        <v>6.9535478724091071</v>
      </c>
      <c r="N13" s="19">
        <f t="shared" si="1"/>
        <v>6.9535478724091071</v>
      </c>
      <c r="P13" s="17"/>
    </row>
    <row r="14" spans="1:17" ht="12.75" customHeight="1" x14ac:dyDescent="0.15">
      <c r="A14" s="10" t="s">
        <v>106</v>
      </c>
      <c r="B14" s="11" t="s">
        <v>107</v>
      </c>
      <c r="C14" s="11">
        <v>8</v>
      </c>
      <c r="D14" s="11">
        <v>9</v>
      </c>
      <c r="E14" s="11">
        <v>7</v>
      </c>
      <c r="F14" s="11">
        <v>7</v>
      </c>
      <c r="G14" s="11">
        <v>4</v>
      </c>
      <c r="H14" s="11">
        <v>7</v>
      </c>
      <c r="I14" s="18">
        <f>$C14*'Pesi e Budget Iniziale'!$B$5+'Pesi e Budget Iniziale'!$B$6*'PORTIERI - GE'!$D14+'PORTIERI - GE'!$E14*'Pesi e Budget Iniziale'!$B$7+'Pesi e Budget Iniziale'!$B$8*'PORTIERI - GE'!$F14+'PORTIERI - GE'!$G14*'Pesi e Budget Iniziale'!$B$9+'Pesi e Budget Iniziale'!$B$10*'PORTIERI - GE'!$H14+VLOOKUP(B14,SQUADRE!$A$2:$B$21,2,FALSE)*'Pesi e Budget Iniziale'!$B$11+'Pesi e Budget Iniziale'!$B$12*VLOOKUP(B14,'FATTORE CASA'!$A$2:$B$21,2,FALSE)+VLOOKUP(B14,ALLENATORE!$A$2:$B$21,2,FALSE)*'Pesi e Budget Iniziale'!$B$13</f>
        <v>65.374500000000012</v>
      </c>
      <c r="J14" s="19">
        <f t="shared" si="2"/>
        <v>0.71149432143236169</v>
      </c>
      <c r="K14" s="19">
        <f t="shared" si="0"/>
        <v>0.71149432143236169</v>
      </c>
      <c r="L14" s="18">
        <f>$C14*'Pesi e Budget Iniziale'!$D$5+'Pesi e Budget Iniziale'!$D$6*'PORTIERI - GE'!$D14+'PORTIERI - GE'!$E14*'Pesi e Budget Iniziale'!$D$7+'Pesi e Budget Iniziale'!$D$8*'PORTIERI - GE'!$F14+'PORTIERI - GE'!$G14*'Pesi e Budget Iniziale'!$D$9+'Pesi e Budget Iniziale'!$D$10*'PORTIERI - GE'!$H14+VLOOKUP(B14,SQUADRE!$A$2:$B$21,2,FALSE)*'Pesi e Budget Iniziale'!$D$11+'Pesi e Budget Iniziale'!$D$12*VLOOKUP(B14,'FATTORE CASA'!$A$2:$B$21,2,FALSE)+VLOOKUP(B14,ALLENATORE!$A$2:$B$21,2,FALSE)*'Pesi e Budget Iniziale'!$D$13</f>
        <v>66.424500000000009</v>
      </c>
      <c r="M14" s="19">
        <f t="shared" si="3"/>
        <v>2.5445255199976415</v>
      </c>
      <c r="N14" s="19">
        <f t="shared" si="1"/>
        <v>2.5445255199976415</v>
      </c>
      <c r="P14" s="35" t="s">
        <v>110</v>
      </c>
      <c r="Q14" s="36">
        <v>65</v>
      </c>
    </row>
    <row r="15" spans="1:17" ht="12.75" customHeight="1" x14ac:dyDescent="0.15">
      <c r="A15" s="10" t="s">
        <v>111</v>
      </c>
      <c r="B15" s="11" t="s">
        <v>112</v>
      </c>
      <c r="C15" s="11">
        <v>9</v>
      </c>
      <c r="D15" s="11">
        <v>9</v>
      </c>
      <c r="E15" s="11">
        <v>6</v>
      </c>
      <c r="F15" s="11">
        <v>7</v>
      </c>
      <c r="G15" s="11">
        <v>5</v>
      </c>
      <c r="H15" s="11">
        <v>6</v>
      </c>
      <c r="I15" s="18">
        <f>$C15*'Pesi e Budget Iniziale'!$B$5+'Pesi e Budget Iniziale'!$B$6*'PORTIERI - GE'!$D15+'PORTIERI - GE'!$E15*'Pesi e Budget Iniziale'!$B$7+'Pesi e Budget Iniziale'!$B$8*'PORTIERI - GE'!$F15+'PORTIERI - GE'!$G15*'Pesi e Budget Iniziale'!$B$9+'Pesi e Budget Iniziale'!$B$10*'PORTIERI - GE'!$H15+VLOOKUP(B15,SQUADRE!$A$2:$B$21,2,FALSE)*'Pesi e Budget Iniziale'!$B$11+'Pesi e Budget Iniziale'!$B$12*VLOOKUP(B15,'FATTORE CASA'!$A$2:$B$21,2,FALSE)+VLOOKUP(B15,ALLENATORE!$A$2:$B$21,2,FALSE)*'Pesi e Budget Iniziale'!$B$13</f>
        <v>66.137499999999989</v>
      </c>
      <c r="J15" s="19">
        <f t="shared" si="2"/>
        <v>2.1610808828552166</v>
      </c>
      <c r="K15" s="19">
        <f t="shared" si="0"/>
        <v>2.1610808828552166</v>
      </c>
      <c r="L15" s="18">
        <f>$C15*'Pesi e Budget Iniziale'!$D$5+'Pesi e Budget Iniziale'!$D$6*'PORTIERI - GE'!$D15+'PORTIERI - GE'!$E15*'Pesi e Budget Iniziale'!$D$7+'Pesi e Budget Iniziale'!$D$8*'PORTIERI - GE'!$F15+'PORTIERI - GE'!$G15*'Pesi e Budget Iniziale'!$D$9+'Pesi e Budget Iniziale'!$D$10*'PORTIERI - GE'!$H15+VLOOKUP(B15,SQUADRE!$A$2:$B$21,2,FALSE)*'Pesi e Budget Iniziale'!$D$11+'Pesi e Budget Iniziale'!$D$12*VLOOKUP(B15,'FATTORE CASA'!$A$2:$B$21,2,FALSE)+VLOOKUP(B15,ALLENATORE!$A$2:$B$21,2,FALSE)*'Pesi e Budget Iniziale'!$D$13</f>
        <v>67.037499999999994</v>
      </c>
      <c r="M15" s="19">
        <f t="shared" si="3"/>
        <v>3.6395021038926991</v>
      </c>
      <c r="N15" s="19">
        <f t="shared" si="1"/>
        <v>3.6395021038926991</v>
      </c>
      <c r="P15" s="35" t="s">
        <v>115</v>
      </c>
      <c r="Q15" s="37">
        <f>'Pesi e Budget Iniziale'!C31</f>
        <v>28.666666666649999</v>
      </c>
    </row>
    <row r="16" spans="1:17" ht="12.75" customHeight="1" x14ac:dyDescent="0.15">
      <c r="A16" s="10" t="s">
        <v>116</v>
      </c>
      <c r="B16" s="11" t="s">
        <v>117</v>
      </c>
      <c r="C16" s="11">
        <v>8</v>
      </c>
      <c r="D16" s="11">
        <v>9</v>
      </c>
      <c r="E16" s="11">
        <v>7</v>
      </c>
      <c r="F16" s="11">
        <v>6</v>
      </c>
      <c r="G16" s="11">
        <v>5</v>
      </c>
      <c r="H16" s="11">
        <v>6</v>
      </c>
      <c r="I16" s="18">
        <f>$C16*'Pesi e Budget Iniziale'!$B$5+'Pesi e Budget Iniziale'!$B$6*'PORTIERI - GE'!$D16+'PORTIERI - GE'!$E16*'Pesi e Budget Iniziale'!$B$7+'Pesi e Budget Iniziale'!$B$8*'PORTIERI - GE'!$F16+'PORTIERI - GE'!$G16*'Pesi e Budget Iniziale'!$B$9+'Pesi e Budget Iniziale'!$B$10*'PORTIERI - GE'!$H16+VLOOKUP(B16,SQUADRE!$A$2:$B$21,2,FALSE)*'Pesi e Budget Iniziale'!$B$11+'Pesi e Budget Iniziale'!$B$12*VLOOKUP(B16,'FATTORE CASA'!$A$2:$B$21,2,FALSE)+VLOOKUP(B16,ALLENATORE!$A$2:$B$21,2,FALSE)*'Pesi e Budget Iniziale'!$B$13</f>
        <v>64.208700000000007</v>
      </c>
      <c r="J16" s="19">
        <f t="shared" si="2"/>
        <v>-1.5033523539369966</v>
      </c>
      <c r="K16" s="19">
        <f t="shared" si="0"/>
        <v>1</v>
      </c>
      <c r="L16" s="18">
        <f>$C16*'Pesi e Budget Iniziale'!$D$5+'Pesi e Budget Iniziale'!$D$6*'PORTIERI - GE'!$D16+'PORTIERI - GE'!$E16*'Pesi e Budget Iniziale'!$D$7+'Pesi e Budget Iniziale'!$D$8*'PORTIERI - GE'!$F16+'PORTIERI - GE'!$G16*'Pesi e Budget Iniziale'!$D$9+'Pesi e Budget Iniziale'!$D$10*'PORTIERI - GE'!$H16+VLOOKUP(B16,SQUADRE!$A$2:$B$21,2,FALSE)*'Pesi e Budget Iniziale'!$D$11+'Pesi e Budget Iniziale'!$D$12*VLOOKUP(B16,'FATTORE CASA'!$A$2:$B$21,2,FALSE)+VLOOKUP(B16,ALLENATORE!$A$2:$B$21,2,FALSE)*'Pesi e Budget Iniziale'!$D$13</f>
        <v>65.258700000000005</v>
      </c>
      <c r="M16" s="19">
        <f t="shared" si="3"/>
        <v>0.46210512602555198</v>
      </c>
      <c r="N16" s="19">
        <f t="shared" si="1"/>
        <v>0.46210512602555198</v>
      </c>
      <c r="P16" s="17"/>
    </row>
    <row r="17" spans="1:16" ht="12.75" customHeight="1" x14ac:dyDescent="0.15">
      <c r="A17" s="10" t="s">
        <v>120</v>
      </c>
      <c r="B17" s="11" t="s">
        <v>121</v>
      </c>
      <c r="C17" s="11">
        <v>8</v>
      </c>
      <c r="D17" s="11">
        <v>9</v>
      </c>
      <c r="E17" s="11">
        <v>6</v>
      </c>
      <c r="F17" s="11">
        <v>6</v>
      </c>
      <c r="G17" s="11">
        <v>6</v>
      </c>
      <c r="H17" s="11">
        <v>6</v>
      </c>
      <c r="I17" s="18">
        <f>$C17*'Pesi e Budget Iniziale'!$B$5+'Pesi e Budget Iniziale'!$B$6*'PORTIERI - GE'!$D17+'PORTIERI - GE'!$E17*'Pesi e Budget Iniziale'!$B$7+'Pesi e Budget Iniziale'!$B$8*'PORTIERI - GE'!$F17+'PORTIERI - GE'!$G17*'Pesi e Budget Iniziale'!$B$9+'Pesi e Budget Iniziale'!$B$10*'PORTIERI - GE'!$H17+VLOOKUP(B17,SQUADRE!$A$2:$B$21,2,FALSE)*'Pesi e Budget Iniziale'!$B$11+'Pesi e Budget Iniziale'!$B$12*VLOOKUP(B17,'FATTORE CASA'!$A$2:$B$21,2,FALSE)+VLOOKUP(B17,ALLENATORE!$A$2:$B$21,2,FALSE)*'Pesi e Budget Iniziale'!$B$13</f>
        <v>66.0077</v>
      </c>
      <c r="J17" s="19">
        <f t="shared" si="2"/>
        <v>1.9144801807940404</v>
      </c>
      <c r="K17" s="19">
        <f t="shared" si="0"/>
        <v>1.9144801807940404</v>
      </c>
      <c r="L17" s="18">
        <f>$C17*'Pesi e Budget Iniziale'!$D$5+'Pesi e Budget Iniziale'!$D$6*'PORTIERI - GE'!$D17+'PORTIERI - GE'!$E17*'Pesi e Budget Iniziale'!$D$7+'Pesi e Budget Iniziale'!$D$8*'PORTIERI - GE'!$F17+'PORTIERI - GE'!$G17*'Pesi e Budget Iniziale'!$D$9+'Pesi e Budget Iniziale'!$D$10*'PORTIERI - GE'!$H17+VLOOKUP(B17,SQUADRE!$A$2:$B$21,2,FALSE)*'Pesi e Budget Iniziale'!$D$11+'Pesi e Budget Iniziale'!$D$12*VLOOKUP(B17,'FATTORE CASA'!$A$2:$B$21,2,FALSE)+VLOOKUP(B17,ALLENATORE!$A$2:$B$21,2,FALSE)*'Pesi e Budget Iniziale'!$D$13</f>
        <v>66.907700000000006</v>
      </c>
      <c r="M17" s="19">
        <f t="shared" si="3"/>
        <v>3.4076457244643628</v>
      </c>
      <c r="N17" s="19">
        <f t="shared" si="1"/>
        <v>3.4076457244643628</v>
      </c>
      <c r="P17" s="12"/>
    </row>
    <row r="18" spans="1:16" ht="12.75" customHeight="1" x14ac:dyDescent="0.15">
      <c r="A18" s="10" t="s">
        <v>125</v>
      </c>
      <c r="B18" s="11" t="s">
        <v>126</v>
      </c>
      <c r="C18" s="11">
        <v>7</v>
      </c>
      <c r="D18" s="11">
        <v>8</v>
      </c>
      <c r="E18" s="11">
        <v>7</v>
      </c>
      <c r="F18" s="11">
        <v>6</v>
      </c>
      <c r="G18" s="11">
        <v>6</v>
      </c>
      <c r="H18" s="11">
        <v>7</v>
      </c>
      <c r="I18" s="18">
        <f>$C18*'Pesi e Budget Iniziale'!$B$5+'Pesi e Budget Iniziale'!$B$6*'PORTIERI - GE'!$D18+'PORTIERI - GE'!$E18*'Pesi e Budget Iniziale'!$B$7+'Pesi e Budget Iniziale'!$B$8*'PORTIERI - GE'!$F18+'PORTIERI - GE'!$G18*'Pesi e Budget Iniziale'!$B$9+'Pesi e Budget Iniziale'!$B$10*'PORTIERI - GE'!$H18+VLOOKUP(B18,SQUADRE!$A$2:$B$21,2,FALSE)*'Pesi e Budget Iniziale'!$B$11+'Pesi e Budget Iniziale'!$B$12*VLOOKUP(B18,'FATTORE CASA'!$A$2:$B$21,2,FALSE)+VLOOKUP(B18,ALLENATORE!$A$2:$B$21,2,FALSE)*'Pesi e Budget Iniziale'!$B$13</f>
        <v>67.788200000000003</v>
      </c>
      <c r="J18" s="19">
        <f t="shared" si="2"/>
        <v>5.29716546600174</v>
      </c>
      <c r="K18" s="19">
        <f t="shared" si="0"/>
        <v>5.29716546600174</v>
      </c>
      <c r="L18" s="18">
        <f>$C18*'Pesi e Budget Iniziale'!$D$5+'Pesi e Budget Iniziale'!$D$6*'PORTIERI - GE'!$D18+'PORTIERI - GE'!$E18*'Pesi e Budget Iniziale'!$D$7+'Pesi e Budget Iniziale'!$D$8*'PORTIERI - GE'!$F18+'PORTIERI - GE'!$G18*'Pesi e Budget Iniziale'!$D$9+'Pesi e Budget Iniziale'!$D$10*'PORTIERI - GE'!$H18+VLOOKUP(B18,SQUADRE!$A$2:$B$21,2,FALSE)*'Pesi e Budget Iniziale'!$D$11+'Pesi e Budget Iniziale'!$D$12*VLOOKUP(B18,'FATTORE CASA'!$A$2:$B$21,2,FALSE)+VLOOKUP(B18,ALLENATORE!$A$2:$B$21,2,FALSE)*'Pesi e Budget Iniziale'!$D$13</f>
        <v>68.838200000000001</v>
      </c>
      <c r="M18" s="19">
        <f t="shared" si="3"/>
        <v>6.8560181473182773</v>
      </c>
      <c r="N18" s="19">
        <f t="shared" si="1"/>
        <v>6.8560181473182773</v>
      </c>
      <c r="P18" s="17"/>
    </row>
    <row r="19" spans="1:16" ht="12.75" customHeight="1" x14ac:dyDescent="0.15">
      <c r="A19" s="10" t="s">
        <v>129</v>
      </c>
      <c r="B19" s="11" t="s">
        <v>130</v>
      </c>
      <c r="C19" s="11">
        <v>8</v>
      </c>
      <c r="D19" s="11">
        <v>8</v>
      </c>
      <c r="E19" s="11">
        <v>7</v>
      </c>
      <c r="F19" s="11">
        <v>6</v>
      </c>
      <c r="G19" s="11">
        <v>5</v>
      </c>
      <c r="H19" s="11">
        <v>6</v>
      </c>
      <c r="I19" s="18">
        <f>$C19*'Pesi e Budget Iniziale'!$B$5+'Pesi e Budget Iniziale'!$B$6*'PORTIERI - GE'!$D19+'PORTIERI - GE'!$E19*'Pesi e Budget Iniziale'!$B$7+'Pesi e Budget Iniziale'!$B$8*'PORTIERI - GE'!$F19+'PORTIERI - GE'!$G19*'Pesi e Budget Iniziale'!$B$9+'Pesi e Budget Iniziale'!$B$10*'PORTIERI - GE'!$H19+VLOOKUP(B19,SQUADRE!$A$2:$B$21,2,FALSE)*'Pesi e Budget Iniziale'!$B$11+'Pesi e Budget Iniziale'!$B$12*VLOOKUP(B19,'FATTORE CASA'!$A$2:$B$21,2,FALSE)+VLOOKUP(B19,ALLENATORE!$A$2:$B$21,2,FALSE)*'Pesi e Budget Iniziale'!$B$13</f>
        <v>61.011199999999995</v>
      </c>
      <c r="J19" s="19">
        <f t="shared" si="2"/>
        <v>-7.5781269675015217</v>
      </c>
      <c r="K19" s="19">
        <f t="shared" si="0"/>
        <v>1</v>
      </c>
      <c r="L19" s="18">
        <f>$C19*'Pesi e Budget Iniziale'!$D$5+'Pesi e Budget Iniziale'!$D$6*'PORTIERI - GE'!$D19+'PORTIERI - GE'!$E19*'Pesi e Budget Iniziale'!$D$7+'Pesi e Budget Iniziale'!$D$8*'PORTIERI - GE'!$F19+'PORTIERI - GE'!$G19*'Pesi e Budget Iniziale'!$D$9+'Pesi e Budget Iniziale'!$D$10*'PORTIERI - GE'!$H19+VLOOKUP(B19,SQUADRE!$A$2:$B$21,2,FALSE)*'Pesi e Budget Iniziale'!$D$11+'Pesi e Budget Iniziale'!$D$12*VLOOKUP(B19,'FATTORE CASA'!$A$2:$B$21,2,FALSE)+VLOOKUP(B19,ALLENATORE!$A$2:$B$21,2,FALSE)*'Pesi e Budget Iniziale'!$D$13</f>
        <v>62.061199999999992</v>
      </c>
      <c r="M19" s="19">
        <f t="shared" si="3"/>
        <v>-5.2494570713717366</v>
      </c>
      <c r="N19" s="19">
        <f t="shared" si="1"/>
        <v>1</v>
      </c>
      <c r="P19" s="17"/>
    </row>
    <row r="20" spans="1:16" ht="12.75" customHeight="1" x14ac:dyDescent="0.15">
      <c r="A20" s="10" t="s">
        <v>132</v>
      </c>
      <c r="B20" s="11" t="s">
        <v>133</v>
      </c>
      <c r="C20" s="11">
        <v>8</v>
      </c>
      <c r="D20" s="11">
        <v>7</v>
      </c>
      <c r="E20" s="11">
        <v>7</v>
      </c>
      <c r="F20" s="11">
        <v>6</v>
      </c>
      <c r="G20" s="11">
        <v>5</v>
      </c>
      <c r="H20" s="11">
        <v>6</v>
      </c>
      <c r="I20" s="18">
        <f>$C20*'Pesi e Budget Iniziale'!$B$5+'Pesi e Budget Iniziale'!$B$6*'PORTIERI - GE'!$D20+'PORTIERI - GE'!$E20*'Pesi e Budget Iniziale'!$B$7+'Pesi e Budget Iniziale'!$B$8*'PORTIERI - GE'!$F20+'PORTIERI - GE'!$G20*'Pesi e Budget Iniziale'!$B$9+'Pesi e Budget Iniziale'!$B$10*'PORTIERI - GE'!$H20+VLOOKUP(B20,SQUADRE!$A$2:$B$21,2,FALSE)*'Pesi e Budget Iniziale'!$B$11+'Pesi e Budget Iniziale'!$B$12*VLOOKUP(B20,'FATTORE CASA'!$A$2:$B$21,2,FALSE)+VLOOKUP(B20,ALLENATORE!$A$2:$B$21,2,FALSE)*'Pesi e Budget Iniziale'!$B$13</f>
        <v>61.860199999999999</v>
      </c>
      <c r="J20" s="19">
        <f t="shared" si="2"/>
        <v>-5.9651531920781302</v>
      </c>
      <c r="K20" s="19">
        <f t="shared" si="0"/>
        <v>1</v>
      </c>
      <c r="L20" s="18">
        <f>$C20*'Pesi e Budget Iniziale'!$D$5+'Pesi e Budget Iniziale'!$D$6*'PORTIERI - GE'!$D20+'PORTIERI - GE'!$E20*'Pesi e Budget Iniziale'!$D$7+'Pesi e Budget Iniziale'!$D$8*'PORTIERI - GE'!$F20+'PORTIERI - GE'!$G20*'Pesi e Budget Iniziale'!$D$9+'Pesi e Budget Iniziale'!$D$10*'PORTIERI - GE'!$H20+VLOOKUP(B20,SQUADRE!$A$2:$B$21,2,FALSE)*'Pesi e Budget Iniziale'!$D$11+'Pesi e Budget Iniziale'!$D$12*VLOOKUP(B20,'FATTORE CASA'!$A$2:$B$21,2,FALSE)+VLOOKUP(B20,ALLENATORE!$A$2:$B$21,2,FALSE)*'Pesi e Budget Iniziale'!$D$13</f>
        <v>62.910199999999989</v>
      </c>
      <c r="M20" s="19">
        <f t="shared" si="3"/>
        <v>-3.7329234339705621</v>
      </c>
      <c r="N20" s="19">
        <f t="shared" si="1"/>
        <v>1</v>
      </c>
      <c r="P20" s="17"/>
    </row>
    <row r="21" spans="1:16" ht="12.75" customHeight="1" x14ac:dyDescent="0.15">
      <c r="A21" s="10" t="s">
        <v>136</v>
      </c>
      <c r="B21" s="11" t="s">
        <v>69</v>
      </c>
      <c r="C21" s="11">
        <v>9</v>
      </c>
      <c r="D21" s="11">
        <v>3</v>
      </c>
      <c r="E21" s="11">
        <v>8</v>
      </c>
      <c r="F21" s="11">
        <v>8</v>
      </c>
      <c r="G21" s="11">
        <v>8</v>
      </c>
      <c r="H21" s="11">
        <v>3</v>
      </c>
      <c r="I21" s="18">
        <f>$C21*'Pesi e Budget Iniziale'!$B$5+'Pesi e Budget Iniziale'!$B$6*'PORTIERI - GE'!$D21+'PORTIERI - GE'!$E21*'Pesi e Budget Iniziale'!$B$7+'Pesi e Budget Iniziale'!$B$8*'PORTIERI - GE'!$F21+'PORTIERI - GE'!$G21*'Pesi e Budget Iniziale'!$B$9+'Pesi e Budget Iniziale'!$B$10*'PORTIERI - GE'!$H21+VLOOKUP(B21,SQUADRE!$A$2:$B$21,2,FALSE)*'Pesi e Budget Iniziale'!$B$11+'Pesi e Budget Iniziale'!$B$12*VLOOKUP(B21,'FATTORE CASA'!$A$2:$B$21,2,FALSE)+VLOOKUP(B21,ALLENATORE!$A$2:$B$21,2,FALSE)*'Pesi e Budget Iniziale'!$B$13</f>
        <v>65.673099999999991</v>
      </c>
      <c r="J21" s="19">
        <f t="shared" si="2"/>
        <v>1.2787899272526069</v>
      </c>
      <c r="K21" s="19">
        <f t="shared" si="0"/>
        <v>1.2787899272526069</v>
      </c>
      <c r="L21" s="18">
        <f>$C21*'Pesi e Budget Iniziale'!$D$5+'Pesi e Budget Iniziale'!$D$6*'PORTIERI - GE'!$D21+'PORTIERI - GE'!$E21*'Pesi e Budget Iniziale'!$D$7+'Pesi e Budget Iniziale'!$D$8*'PORTIERI - GE'!$F21+'PORTIERI - GE'!$G21*'Pesi e Budget Iniziale'!$D$9+'Pesi e Budget Iniziale'!$D$10*'PORTIERI - GE'!$H21+VLOOKUP(B21,SQUADRE!$A$2:$B$21,2,FALSE)*'Pesi e Budget Iniziale'!$D$11+'Pesi e Budget Iniziale'!$D$12*VLOOKUP(B21,'FATTORE CASA'!$A$2:$B$21,2,FALSE)+VLOOKUP(B21,ALLENATORE!$A$2:$B$21,2,FALSE)*'Pesi e Budget Iniziale'!$D$13</f>
        <v>66.873099999999994</v>
      </c>
      <c r="M21" s="19">
        <f t="shared" si="3"/>
        <v>3.3458411733994637</v>
      </c>
      <c r="N21" s="19">
        <f t="shared" si="1"/>
        <v>3.3458411733994637</v>
      </c>
      <c r="P21" s="17"/>
    </row>
    <row r="22" spans="1:16" ht="12.75" customHeight="1" x14ac:dyDescent="0.15">
      <c r="A22" s="10" t="s">
        <v>138</v>
      </c>
      <c r="B22" s="11" t="s">
        <v>139</v>
      </c>
      <c r="C22" s="11">
        <v>7</v>
      </c>
      <c r="D22" s="11">
        <v>8</v>
      </c>
      <c r="E22" s="11">
        <v>6</v>
      </c>
      <c r="F22" s="11">
        <v>5</v>
      </c>
      <c r="G22" s="11">
        <v>6</v>
      </c>
      <c r="H22" s="11">
        <v>5</v>
      </c>
      <c r="I22" s="18">
        <f>$C22*'Pesi e Budget Iniziale'!$B$5+'Pesi e Budget Iniziale'!$B$6*'PORTIERI - GE'!$D22+'PORTIERI - GE'!$E22*'Pesi e Budget Iniziale'!$B$7+'Pesi e Budget Iniziale'!$B$8*'PORTIERI - GE'!$F22+'PORTIERI - GE'!$G22*'Pesi e Budget Iniziale'!$B$9+'Pesi e Budget Iniziale'!$B$10*'PORTIERI - GE'!$H22+VLOOKUP(B22,SQUADRE!$A$2:$B$21,2,FALSE)*'Pesi e Budget Iniziale'!$B$11+'Pesi e Budget Iniziale'!$B$12*VLOOKUP(B22,'FATTORE CASA'!$A$2:$B$21,2,FALSE)+VLOOKUP(B22,ALLENATORE!$A$2:$B$21,2,FALSE)*'Pesi e Budget Iniziale'!$B$13</f>
        <v>57.220100000000002</v>
      </c>
      <c r="J22" s="19">
        <f t="shared" si="2"/>
        <v>-14.780653327934463</v>
      </c>
      <c r="K22" s="19">
        <f t="shared" si="0"/>
        <v>1</v>
      </c>
      <c r="L22" s="18">
        <f>$C22*'Pesi e Budget Iniziale'!$D$5+'Pesi e Budget Iniziale'!$D$6*'PORTIERI - GE'!$D22+'PORTIERI - GE'!$E22*'Pesi e Budget Iniziale'!$D$7+'Pesi e Budget Iniziale'!$D$8*'PORTIERI - GE'!$F22+'PORTIERI - GE'!$G22*'Pesi e Budget Iniziale'!$D$9+'Pesi e Budget Iniziale'!$D$10*'PORTIERI - GE'!$H22+VLOOKUP(B22,SQUADRE!$A$2:$B$21,2,FALSE)*'Pesi e Budget Iniziale'!$D$11+'Pesi e Budget Iniziale'!$D$12*VLOOKUP(B22,'FATTORE CASA'!$A$2:$B$21,2,FALSE)+VLOOKUP(B22,ALLENATORE!$A$2:$B$21,2,FALSE)*'Pesi e Budget Iniziale'!$D$13</f>
        <v>58.120100000000001</v>
      </c>
      <c r="M22" s="19">
        <f t="shared" si="3"/>
        <v>-12.289281239053459</v>
      </c>
      <c r="N22" s="19">
        <f t="shared" si="1"/>
        <v>1</v>
      </c>
    </row>
    <row r="23" spans="1:16" ht="12.75" customHeight="1" x14ac:dyDescent="0.15">
      <c r="A23" s="10" t="s">
        <v>143</v>
      </c>
      <c r="B23" s="11" t="s">
        <v>133</v>
      </c>
      <c r="C23" s="11">
        <v>8</v>
      </c>
      <c r="D23" s="11">
        <v>5</v>
      </c>
      <c r="E23" s="11">
        <v>7</v>
      </c>
      <c r="F23" s="11">
        <v>8</v>
      </c>
      <c r="G23" s="11">
        <v>5</v>
      </c>
      <c r="H23" s="11">
        <v>4</v>
      </c>
      <c r="I23" s="18">
        <f>$C23*'Pesi e Budget Iniziale'!$B$5+'Pesi e Budget Iniziale'!$B$6*'PORTIERI - GE'!$D23+'PORTIERI - GE'!$E23*'Pesi e Budget Iniziale'!$B$7+'Pesi e Budget Iniziale'!$B$8*'PORTIERI - GE'!$F23+'PORTIERI - GE'!$G23*'Pesi e Budget Iniziale'!$B$9+'Pesi e Budget Iniziale'!$B$10*'PORTIERI - GE'!$H23+VLOOKUP(B23,SQUADRE!$A$2:$B$21,2,FALSE)*'Pesi e Budget Iniziale'!$B$11+'Pesi e Budget Iniziale'!$B$12*VLOOKUP(B23,'FATTORE CASA'!$A$2:$B$21,2,FALSE)+VLOOKUP(B23,ALLENATORE!$A$2:$B$21,2,FALSE)*'Pesi e Budget Iniziale'!$B$13</f>
        <v>59.518599999999999</v>
      </c>
      <c r="J23" s="19">
        <f t="shared" si="2"/>
        <v>-10.413845056072699</v>
      </c>
      <c r="K23" s="19">
        <f t="shared" si="0"/>
        <v>1</v>
      </c>
      <c r="L23" s="18">
        <f>$C23*'Pesi e Budget Iniziale'!$D$5+'Pesi e Budget Iniziale'!$D$6*'PORTIERI - GE'!$D23+'PORTIERI - GE'!$E23*'Pesi e Budget Iniziale'!$D$7+'Pesi e Budget Iniziale'!$D$8*'PORTIERI - GE'!$F23+'PORTIERI - GE'!$G23*'Pesi e Budget Iniziale'!$D$9+'Pesi e Budget Iniziale'!$D$10*'PORTIERI - GE'!$H23+VLOOKUP(B23,SQUADRE!$A$2:$B$21,2,FALSE)*'Pesi e Budget Iniziale'!$D$11+'Pesi e Budget Iniziale'!$D$12*VLOOKUP(B23,'FATTORE CASA'!$A$2:$B$21,2,FALSE)+VLOOKUP(B23,ALLENATORE!$A$2:$B$21,2,FALSE)*'Pesi e Budget Iniziale'!$D$13</f>
        <v>60.568599999999996</v>
      </c>
      <c r="M23" s="19">
        <f t="shared" si="3"/>
        <v>-7.9156268089276836</v>
      </c>
      <c r="N23" s="19">
        <f t="shared" si="1"/>
        <v>1</v>
      </c>
      <c r="P23" s="17"/>
    </row>
    <row r="24" spans="1:16" ht="12.75" customHeight="1" x14ac:dyDescent="0.15">
      <c r="A24" s="10" t="s">
        <v>146</v>
      </c>
      <c r="B24" s="11" t="s">
        <v>142</v>
      </c>
      <c r="C24" s="11">
        <v>10</v>
      </c>
      <c r="D24" s="11">
        <v>7</v>
      </c>
      <c r="E24" s="11">
        <v>6</v>
      </c>
      <c r="F24" s="11">
        <v>5</v>
      </c>
      <c r="G24" s="11">
        <v>5</v>
      </c>
      <c r="H24" s="11">
        <v>4</v>
      </c>
      <c r="I24" s="18">
        <f>$C24*'Pesi e Budget Iniziale'!$B$5+'Pesi e Budget Iniziale'!$B$6*'PORTIERI - GE'!$D24+'PORTIERI - GE'!$E24*'Pesi e Budget Iniziale'!$B$7+'Pesi e Budget Iniziale'!$B$8*'PORTIERI - GE'!$F24+'PORTIERI - GE'!$G24*'Pesi e Budget Iniziale'!$B$9+'Pesi e Budget Iniziale'!$B$10*'PORTIERI - GE'!$H24+VLOOKUP(B24,SQUADRE!$A$2:$B$21,2,FALSE)*'Pesi e Budget Iniziale'!$B$11+'Pesi e Budget Iniziale'!$B$12*VLOOKUP(B24,'FATTORE CASA'!$A$2:$B$21,2,FALSE)+VLOOKUP(B24,ALLENATORE!$A$2:$B$21,2,FALSE)*'Pesi e Budget Iniziale'!$B$13</f>
        <v>59.225699999999996</v>
      </c>
      <c r="J24" s="19">
        <f t="shared" si="2"/>
        <v>-10.970311509337147</v>
      </c>
      <c r="K24" s="19">
        <f t="shared" si="0"/>
        <v>1</v>
      </c>
      <c r="L24" s="18">
        <f>$C24*'Pesi e Budget Iniziale'!$D$5+'Pesi e Budget Iniziale'!$D$6*'PORTIERI - GE'!$D24+'PORTIERI - GE'!$E24*'Pesi e Budget Iniziale'!$D$7+'Pesi e Budget Iniziale'!$D$8*'PORTIERI - GE'!$F24+'PORTIERI - GE'!$G24*'Pesi e Budget Iniziale'!$D$9+'Pesi e Budget Iniziale'!$D$10*'PORTIERI - GE'!$H24+VLOOKUP(B24,SQUADRE!$A$2:$B$21,2,FALSE)*'Pesi e Budget Iniziale'!$D$11+'Pesi e Budget Iniziale'!$D$12*VLOOKUP(B24,'FATTORE CASA'!$A$2:$B$21,2,FALSE)+VLOOKUP(B24,ALLENATORE!$A$2:$B$21,2,FALSE)*'Pesi e Budget Iniziale'!$D$13</f>
        <v>60.125699999999995</v>
      </c>
      <c r="M24" s="19">
        <f t="shared" si="3"/>
        <v>-8.7067607877321436</v>
      </c>
      <c r="N24" s="19">
        <f t="shared" si="1"/>
        <v>1</v>
      </c>
      <c r="P24" s="17"/>
    </row>
    <row r="25" spans="1:16" ht="12.75" customHeight="1" x14ac:dyDescent="0.15">
      <c r="A25" s="10" t="s">
        <v>148</v>
      </c>
      <c r="B25" s="11" t="s">
        <v>102</v>
      </c>
      <c r="C25" s="11">
        <v>8</v>
      </c>
      <c r="D25" s="11">
        <v>5</v>
      </c>
      <c r="E25" s="11">
        <v>7</v>
      </c>
      <c r="F25" s="11">
        <v>6</v>
      </c>
      <c r="G25" s="11">
        <v>6</v>
      </c>
      <c r="H25" s="11">
        <v>5</v>
      </c>
      <c r="I25" s="18">
        <f>$C25*'Pesi e Budget Iniziale'!$B$5+'Pesi e Budget Iniziale'!$B$6*'PORTIERI - GE'!$D25+'PORTIERI - GE'!$E25*'Pesi e Budget Iniziale'!$B$7+'Pesi e Budget Iniziale'!$B$8*'PORTIERI - GE'!$F25+'PORTIERI - GE'!$G25*'Pesi e Budget Iniziale'!$B$9+'Pesi e Budget Iniziale'!$B$10*'PORTIERI - GE'!$H25+VLOOKUP(B25,SQUADRE!$A$2:$B$21,2,FALSE)*'Pesi e Budget Iniziale'!$B$11+'Pesi e Budget Iniziale'!$B$12*VLOOKUP(B25,'FATTORE CASA'!$A$2:$B$21,2,FALSE)+VLOOKUP(B25,ALLENATORE!$A$2:$B$21,2,FALSE)*'Pesi e Budget Iniziale'!$B$13</f>
        <v>60.464900000000007</v>
      </c>
      <c r="J25" s="19">
        <f t="shared" si="2"/>
        <v>-8.6160157466696852</v>
      </c>
      <c r="K25" s="19">
        <f t="shared" si="0"/>
        <v>1</v>
      </c>
      <c r="L25" s="18">
        <f>$C25*'Pesi e Budget Iniziale'!$D$5+'Pesi e Budget Iniziale'!$D$6*'PORTIERI - GE'!$D25+'PORTIERI - GE'!$E25*'Pesi e Budget Iniziale'!$D$7+'Pesi e Budget Iniziale'!$D$8*'PORTIERI - GE'!$F25+'PORTIERI - GE'!$G25*'Pesi e Budget Iniziale'!$D$9+'Pesi e Budget Iniziale'!$D$10*'PORTIERI - GE'!$H25+VLOOKUP(B25,SQUADRE!$A$2:$B$21,2,FALSE)*'Pesi e Budget Iniziale'!$D$11+'Pesi e Budget Iniziale'!$D$12*VLOOKUP(B25,'FATTORE CASA'!$A$2:$B$21,2,FALSE)+VLOOKUP(B25,ALLENATORE!$A$2:$B$21,2,FALSE)*'Pesi e Budget Iniziale'!$D$13</f>
        <v>61.514900000000004</v>
      </c>
      <c r="M25" s="19">
        <f t="shared" si="3"/>
        <v>-6.2252901998902814</v>
      </c>
      <c r="N25" s="19">
        <f t="shared" si="1"/>
        <v>1</v>
      </c>
      <c r="P25" s="17"/>
    </row>
    <row r="26" spans="1:16" ht="12.75" customHeight="1" x14ac:dyDescent="0.15">
      <c r="A26" s="10" t="s">
        <v>151</v>
      </c>
      <c r="B26" s="11" t="s">
        <v>85</v>
      </c>
      <c r="C26" s="11">
        <v>8</v>
      </c>
      <c r="D26" s="11">
        <v>3</v>
      </c>
      <c r="E26" s="11">
        <v>6</v>
      </c>
      <c r="F26" s="11">
        <v>9</v>
      </c>
      <c r="G26" s="11">
        <v>7</v>
      </c>
      <c r="H26" s="11">
        <v>3</v>
      </c>
      <c r="I26" s="18">
        <f>$C26*'Pesi e Budget Iniziale'!$B$5+'Pesi e Budget Iniziale'!$B$6*'PORTIERI - GE'!$D26+'PORTIERI - GE'!$E26*'Pesi e Budget Iniziale'!$B$7+'Pesi e Budget Iniziale'!$B$8*'PORTIERI - GE'!$F26+'PORTIERI - GE'!$G26*'Pesi e Budget Iniziale'!$B$9+'Pesi e Budget Iniziale'!$B$10*'PORTIERI - GE'!$H26+VLOOKUP(B26,SQUADRE!$A$2:$B$21,2,FALSE)*'Pesi e Budget Iniziale'!$B$11+'Pesi e Budget Iniziale'!$B$12*VLOOKUP(B26,'FATTORE CASA'!$A$2:$B$21,2,FALSE)+VLOOKUP(B26,ALLENATORE!$A$2:$B$21,2,FALSE)*'Pesi e Budget Iniziale'!$B$13</f>
        <v>59.220799999999997</v>
      </c>
      <c r="J26" s="19">
        <f t="shared" si="2"/>
        <v>-10.979620780832516</v>
      </c>
      <c r="K26" s="19">
        <f t="shared" si="0"/>
        <v>1</v>
      </c>
      <c r="L26" s="18">
        <f>$C26*'Pesi e Budget Iniziale'!$D$5+'Pesi e Budget Iniziale'!$D$6*'PORTIERI - GE'!$D26+'PORTIERI - GE'!$E26*'Pesi e Budget Iniziale'!$D$7+'Pesi e Budget Iniziale'!$D$8*'PORTIERI - GE'!$F26+'PORTIERI - GE'!$G26*'Pesi e Budget Iniziale'!$D$9+'Pesi e Budget Iniziale'!$D$10*'PORTIERI - GE'!$H26+VLOOKUP(B26,SQUADRE!$A$2:$B$21,2,FALSE)*'Pesi e Budget Iniziale'!$D$11+'Pesi e Budget Iniziale'!$D$12*VLOOKUP(B26,'FATTORE CASA'!$A$2:$B$21,2,FALSE)+VLOOKUP(B26,ALLENATORE!$A$2:$B$21,2,FALSE)*'Pesi e Budget Iniziale'!$D$13</f>
        <v>60.120799999999996</v>
      </c>
      <c r="M26" s="19">
        <f t="shared" si="3"/>
        <v>-8.7155134553684945</v>
      </c>
      <c r="N26" s="19">
        <f t="shared" si="1"/>
        <v>1</v>
      </c>
      <c r="P26" s="15"/>
    </row>
    <row r="27" spans="1:16" ht="12.75" customHeight="1" x14ac:dyDescent="0.15">
      <c r="A27" s="10" t="s">
        <v>154</v>
      </c>
      <c r="B27" s="11" t="s">
        <v>117</v>
      </c>
      <c r="C27" s="11">
        <v>8</v>
      </c>
      <c r="D27" s="11">
        <v>5</v>
      </c>
      <c r="E27" s="11">
        <v>6</v>
      </c>
      <c r="F27" s="11">
        <v>6</v>
      </c>
      <c r="G27" s="11">
        <v>5</v>
      </c>
      <c r="H27" s="11">
        <v>5</v>
      </c>
      <c r="I27" s="18">
        <f>$C27*'Pesi e Budget Iniziale'!$B$5+'Pesi e Budget Iniziale'!$B$6*'PORTIERI - GE'!$D27+'PORTIERI - GE'!$E27*'Pesi e Budget Iniziale'!$B$7+'Pesi e Budget Iniziale'!$B$8*'PORTIERI - GE'!$F27+'PORTIERI - GE'!$G27*'Pesi e Budget Iniziale'!$B$9+'Pesi e Budget Iniziale'!$B$10*'PORTIERI - GE'!$H27+VLOOKUP(B27,SQUADRE!$A$2:$B$21,2,FALSE)*'Pesi e Budget Iniziale'!$B$11+'Pesi e Budget Iniziale'!$B$12*VLOOKUP(B27,'FATTORE CASA'!$A$2:$B$21,2,FALSE)+VLOOKUP(B27,ALLENATORE!$A$2:$B$21,2,FALSE)*'Pesi e Budget Iniziale'!$B$13</f>
        <v>57.475399999999993</v>
      </c>
      <c r="J27" s="19">
        <f t="shared" si="2"/>
        <v>-14.295621284512112</v>
      </c>
      <c r="K27" s="19">
        <f t="shared" si="0"/>
        <v>1</v>
      </c>
      <c r="L27" s="18">
        <f>$C27*'Pesi e Budget Iniziale'!$D$5+'Pesi e Budget Iniziale'!$D$6*'PORTIERI - GE'!$D27+'PORTIERI - GE'!$E27*'Pesi e Budget Iniziale'!$D$7+'Pesi e Budget Iniziale'!$D$8*'PORTIERI - GE'!$F27+'PORTIERI - GE'!$G27*'Pesi e Budget Iniziale'!$D$9+'Pesi e Budget Iniziale'!$D$10*'PORTIERI - GE'!$H27+VLOOKUP(B27,SQUADRE!$A$2:$B$21,2,FALSE)*'Pesi e Budget Iniziale'!$D$11+'Pesi e Budget Iniziale'!$D$12*VLOOKUP(B27,'FATTORE CASA'!$A$2:$B$21,2,FALSE)+VLOOKUP(B27,ALLENATORE!$A$2:$B$21,2,FALSE)*'Pesi e Budget Iniziale'!$D$13</f>
        <v>58.375399999999999</v>
      </c>
      <c r="M27" s="19">
        <f t="shared" si="3"/>
        <v>-11.833249392612331</v>
      </c>
      <c r="N27" s="19">
        <f t="shared" si="1"/>
        <v>1</v>
      </c>
      <c r="P27" s="15"/>
    </row>
    <row r="28" spans="1:16" ht="12.75" customHeight="1" x14ac:dyDescent="0.15">
      <c r="A28" s="10" t="s">
        <v>157</v>
      </c>
      <c r="B28" s="11" t="s">
        <v>98</v>
      </c>
      <c r="C28" s="11">
        <v>8</v>
      </c>
      <c r="D28" s="11">
        <v>5</v>
      </c>
      <c r="E28" s="11">
        <v>7</v>
      </c>
      <c r="F28" s="11">
        <v>6</v>
      </c>
      <c r="G28" s="11">
        <v>6</v>
      </c>
      <c r="H28" s="11">
        <v>3</v>
      </c>
      <c r="I28" s="18">
        <f>$C28*'Pesi e Budget Iniziale'!$B$5+'Pesi e Budget Iniziale'!$B$6*'PORTIERI - GE'!$D28+'PORTIERI - GE'!$E28*'Pesi e Budget Iniziale'!$B$7+'Pesi e Budget Iniziale'!$B$8*'PORTIERI - GE'!$F28+'PORTIERI - GE'!$G28*'Pesi e Budget Iniziale'!$B$9+'Pesi e Budget Iniziale'!$B$10*'PORTIERI - GE'!$H28+VLOOKUP(B28,SQUADRE!$A$2:$B$21,2,FALSE)*'Pesi e Budget Iniziale'!$B$11+'Pesi e Budget Iniziale'!$B$12*VLOOKUP(B28,'FATTORE CASA'!$A$2:$B$21,2,FALSE)+VLOOKUP(B28,ALLENATORE!$A$2:$B$21,2,FALSE)*'Pesi e Budget Iniziale'!$B$13</f>
        <v>58.407299999999999</v>
      </c>
      <c r="J28" s="19">
        <f t="shared" si="2"/>
        <v>-12.52514983419756</v>
      </c>
      <c r="K28" s="19">
        <f t="shared" si="0"/>
        <v>1</v>
      </c>
      <c r="L28" s="18">
        <f>$C28*'Pesi e Budget Iniziale'!$D$5+'Pesi e Budget Iniziale'!$D$6*'PORTIERI - GE'!$D28+'PORTIERI - GE'!$E28*'Pesi e Budget Iniziale'!$D$7+'Pesi e Budget Iniziale'!$D$8*'PORTIERI - GE'!$F28+'PORTIERI - GE'!$G28*'Pesi e Budget Iniziale'!$D$9+'Pesi e Budget Iniziale'!$D$10*'PORTIERI - GE'!$H28+VLOOKUP(B28,SQUADRE!$A$2:$B$21,2,FALSE)*'Pesi e Budget Iniziale'!$D$11+'Pesi e Budget Iniziale'!$D$12*VLOOKUP(B28,'FATTORE CASA'!$A$2:$B$21,2,FALSE)+VLOOKUP(B28,ALLENATORE!$A$2:$B$21,2,FALSE)*'Pesi e Budget Iniziale'!$D$13</f>
        <v>59.457299999999996</v>
      </c>
      <c r="M28" s="19">
        <f t="shared" si="3"/>
        <v>-9.9006961036790813</v>
      </c>
      <c r="N28" s="19">
        <f t="shared" si="1"/>
        <v>1</v>
      </c>
      <c r="P28" s="15"/>
    </row>
    <row r="29" spans="1:16" ht="12.75" customHeight="1" x14ac:dyDescent="0.15">
      <c r="A29" s="10" t="s">
        <v>160</v>
      </c>
      <c r="B29" s="11" t="s">
        <v>87</v>
      </c>
      <c r="C29" s="11">
        <v>8</v>
      </c>
      <c r="D29" s="11">
        <v>3</v>
      </c>
      <c r="E29" s="11">
        <v>6</v>
      </c>
      <c r="F29" s="11">
        <v>6</v>
      </c>
      <c r="G29" s="11">
        <v>6</v>
      </c>
      <c r="H29" s="11">
        <v>5</v>
      </c>
      <c r="I29" s="18">
        <f>$C29*'Pesi e Budget Iniziale'!$B$5+'Pesi e Budget Iniziale'!$B$6*'PORTIERI - GE'!$D29+'PORTIERI - GE'!$E29*'Pesi e Budget Iniziale'!$B$7+'Pesi e Budget Iniziale'!$B$8*'PORTIERI - GE'!$F29+'PORTIERI - GE'!$G29*'Pesi e Budget Iniziale'!$B$9+'Pesi e Budget Iniziale'!$B$10*'PORTIERI - GE'!$H29+VLOOKUP(B29,SQUADRE!$A$2:$B$21,2,FALSE)*'Pesi e Budget Iniziale'!$B$11+'Pesi e Budget Iniziale'!$B$12*VLOOKUP(B29,'FATTORE CASA'!$A$2:$B$21,2,FALSE)+VLOOKUP(B29,ALLENATORE!$A$2:$B$21,2,FALSE)*'Pesi e Budget Iniziale'!$B$13</f>
        <v>57.7179</v>
      </c>
      <c r="J29" s="19">
        <f t="shared" si="2"/>
        <v>-13.834907338057246</v>
      </c>
      <c r="K29" s="19">
        <f t="shared" si="0"/>
        <v>1</v>
      </c>
      <c r="L29" s="18">
        <f>$C29*'Pesi e Budget Iniziale'!$D$5+'Pesi e Budget Iniziale'!$D$6*'PORTIERI - GE'!$D29+'PORTIERI - GE'!$E29*'Pesi e Budget Iniziale'!$D$7+'Pesi e Budget Iniziale'!$D$8*'PORTIERI - GE'!$F29+'PORTIERI - GE'!$G29*'Pesi e Budget Iniziale'!$D$9+'Pesi e Budget Iniziale'!$D$10*'PORTIERI - GE'!$H29+VLOOKUP(B29,SQUADRE!$A$2:$B$21,2,FALSE)*'Pesi e Budget Iniziale'!$D$11+'Pesi e Budget Iniziale'!$D$12*VLOOKUP(B29,'FATTORE CASA'!$A$2:$B$21,2,FALSE)+VLOOKUP(B29,ALLENATORE!$A$2:$B$21,2,FALSE)*'Pesi e Budget Iniziale'!$D$13</f>
        <v>58.617900000000006</v>
      </c>
      <c r="M29" s="19">
        <f t="shared" si="3"/>
        <v>-11.400081657547787</v>
      </c>
      <c r="N29" s="19">
        <f t="shared" si="1"/>
        <v>1</v>
      </c>
      <c r="P29" s="15"/>
    </row>
    <row r="30" spans="1:16" ht="12.75" customHeight="1" x14ac:dyDescent="0.15">
      <c r="A30" s="10" t="s">
        <v>163</v>
      </c>
      <c r="B30" s="11" t="s">
        <v>142</v>
      </c>
      <c r="C30" s="11">
        <v>8</v>
      </c>
      <c r="D30" s="11">
        <v>6</v>
      </c>
      <c r="E30" s="11">
        <v>6</v>
      </c>
      <c r="F30" s="11">
        <v>6</v>
      </c>
      <c r="G30" s="11">
        <v>5</v>
      </c>
      <c r="H30" s="11">
        <v>3</v>
      </c>
      <c r="I30" s="18">
        <f>$C30*'Pesi e Budget Iniziale'!$B$5+'Pesi e Budget Iniziale'!$B$6*'PORTIERI - GE'!$D30+'PORTIERI - GE'!$E30*'Pesi e Budget Iniziale'!$B$7+'Pesi e Budget Iniziale'!$B$8*'PORTIERI - GE'!$F30+'PORTIERI - GE'!$G30*'Pesi e Budget Iniziale'!$B$9+'Pesi e Budget Iniziale'!$B$10*'PORTIERI - GE'!$H30+VLOOKUP(B30,SQUADRE!$A$2:$B$21,2,FALSE)*'Pesi e Budget Iniziale'!$B$11+'Pesi e Budget Iniziale'!$B$12*VLOOKUP(B30,'FATTORE CASA'!$A$2:$B$21,2,FALSE)+VLOOKUP(B30,ALLENATORE!$A$2:$B$21,2,FALSE)*'Pesi e Budget Iniziale'!$B$13</f>
        <v>55.388299999999994</v>
      </c>
      <c r="J30" s="19">
        <f t="shared" si="2"/>
        <v>-18.260800986144783</v>
      </c>
      <c r="K30" s="19">
        <f t="shared" si="0"/>
        <v>1</v>
      </c>
      <c r="L30" s="18">
        <f>$C30*'Pesi e Budget Iniziale'!$D$5+'Pesi e Budget Iniziale'!$D$6*'PORTIERI - GE'!$D30+'PORTIERI - GE'!$E30*'Pesi e Budget Iniziale'!$D$7+'Pesi e Budget Iniziale'!$D$8*'PORTIERI - GE'!$F30+'PORTIERI - GE'!$G30*'Pesi e Budget Iniziale'!$D$9+'Pesi e Budget Iniziale'!$D$10*'PORTIERI - GE'!$H30+VLOOKUP(B30,SQUADRE!$A$2:$B$21,2,FALSE)*'Pesi e Budget Iniziale'!$D$11+'Pesi e Budget Iniziale'!$D$12*VLOOKUP(B30,'FATTORE CASA'!$A$2:$B$21,2,FALSE)+VLOOKUP(B30,ALLENATORE!$A$2:$B$21,2,FALSE)*'Pesi e Budget Iniziale'!$D$13</f>
        <v>56.2883</v>
      </c>
      <c r="M30" s="19">
        <f t="shared" si="3"/>
        <v>-15.561349928089378</v>
      </c>
      <c r="N30" s="19">
        <f t="shared" si="1"/>
        <v>1</v>
      </c>
      <c r="P30" s="15"/>
    </row>
    <row r="31" spans="1:16" ht="12.75" customHeight="1" x14ac:dyDescent="0.15">
      <c r="A31" s="10" t="s">
        <v>165</v>
      </c>
      <c r="B31" s="11" t="s">
        <v>139</v>
      </c>
      <c r="C31" s="11">
        <v>8</v>
      </c>
      <c r="D31" s="11">
        <v>5</v>
      </c>
      <c r="E31" s="11">
        <v>6</v>
      </c>
      <c r="F31" s="11">
        <v>6</v>
      </c>
      <c r="G31" s="11">
        <v>5</v>
      </c>
      <c r="H31" s="11">
        <v>4</v>
      </c>
      <c r="I31" s="18">
        <f>$C31*'Pesi e Budget Iniziale'!$B$5+'Pesi e Budget Iniziale'!$B$6*'PORTIERI - GE'!$D31+'PORTIERI - GE'!$E31*'Pesi e Budget Iniziale'!$B$7+'Pesi e Budget Iniziale'!$B$8*'PORTIERI - GE'!$F31+'PORTIERI - GE'!$G31*'Pesi e Budget Iniziale'!$B$9+'Pesi e Budget Iniziale'!$B$10*'PORTIERI - GE'!$H31+VLOOKUP(B31,SQUADRE!$A$2:$B$21,2,FALSE)*'Pesi e Budget Iniziale'!$B$11+'Pesi e Budget Iniziale'!$B$12*VLOOKUP(B31,'FATTORE CASA'!$A$2:$B$21,2,FALSE)+VLOOKUP(B31,ALLENATORE!$A$2:$B$21,2,FALSE)*'Pesi e Budget Iniziale'!$B$13</f>
        <v>53.945099999999996</v>
      </c>
      <c r="J31" s="19">
        <f t="shared" si="2"/>
        <v>-21.002666419231968</v>
      </c>
      <c r="K31" s="19">
        <f t="shared" si="0"/>
        <v>1</v>
      </c>
      <c r="L31" s="18">
        <f>$C31*'Pesi e Budget Iniziale'!$D$5+'Pesi e Budget Iniziale'!$D$6*'PORTIERI - GE'!$D31+'PORTIERI - GE'!$E31*'Pesi e Budget Iniziale'!$D$7+'Pesi e Budget Iniziale'!$D$8*'PORTIERI - GE'!$F31+'PORTIERI - GE'!$G31*'Pesi e Budget Iniziale'!$D$9+'Pesi e Budget Iniziale'!$D$10*'PORTIERI - GE'!$H31+VLOOKUP(B31,SQUADRE!$A$2:$B$21,2,FALSE)*'Pesi e Budget Iniziale'!$D$11+'Pesi e Budget Iniziale'!$D$12*VLOOKUP(B31,'FATTORE CASA'!$A$2:$B$21,2,FALSE)+VLOOKUP(B31,ALLENATORE!$A$2:$B$21,2,FALSE)*'Pesi e Budget Iniziale'!$D$13</f>
        <v>54.845100000000002</v>
      </c>
      <c r="M31" s="19">
        <f t="shared" si="3"/>
        <v>-18.139278485801249</v>
      </c>
      <c r="N31" s="19">
        <f t="shared" si="1"/>
        <v>1</v>
      </c>
      <c r="P31" s="15"/>
    </row>
    <row r="32" spans="1:16" ht="12.75" customHeight="1" x14ac:dyDescent="0.15">
      <c r="A32" s="10" t="s">
        <v>168</v>
      </c>
      <c r="B32" s="11" t="s">
        <v>117</v>
      </c>
      <c r="C32" s="11">
        <v>8</v>
      </c>
      <c r="D32" s="11">
        <v>4</v>
      </c>
      <c r="E32" s="11">
        <v>6</v>
      </c>
      <c r="F32" s="11">
        <v>6</v>
      </c>
      <c r="G32" s="11">
        <v>5</v>
      </c>
      <c r="H32" s="11">
        <v>4</v>
      </c>
      <c r="I32" s="18">
        <f>$C32*'Pesi e Budget Iniziale'!$B$5+'Pesi e Budget Iniziale'!$B$6*'PORTIERI - GE'!$D32+'PORTIERI - GE'!$E32*'Pesi e Budget Iniziale'!$B$7+'Pesi e Budget Iniziale'!$B$8*'PORTIERI - GE'!$F32+'PORTIERI - GE'!$G32*'Pesi e Budget Iniziale'!$B$9+'Pesi e Budget Iniziale'!$B$10*'PORTIERI - GE'!$H32+VLOOKUP(B32,SQUADRE!$A$2:$B$21,2,FALSE)*'Pesi e Budget Iniziale'!$B$11+'Pesi e Budget Iniziale'!$B$12*VLOOKUP(B32,'FATTORE CASA'!$A$2:$B$21,2,FALSE)+VLOOKUP(B32,ALLENATORE!$A$2:$B$21,2,FALSE)*'Pesi e Budget Iniziale'!$B$13</f>
        <v>55.142099999999992</v>
      </c>
      <c r="J32" s="19">
        <f t="shared" si="2"/>
        <v>-18.728544382504314</v>
      </c>
      <c r="K32" s="19">
        <f t="shared" si="0"/>
        <v>1</v>
      </c>
      <c r="L32" s="18">
        <f>$C32*'Pesi e Budget Iniziale'!$D$5+'Pesi e Budget Iniziale'!$D$6*'PORTIERI - GE'!$D32+'PORTIERI - GE'!$E32*'Pesi e Budget Iniziale'!$D$7+'Pesi e Budget Iniziale'!$D$8*'PORTIERI - GE'!$F32+'PORTIERI - GE'!$G32*'Pesi e Budget Iniziale'!$D$9+'Pesi e Budget Iniziale'!$D$10*'PORTIERI - GE'!$H32+VLOOKUP(B32,SQUADRE!$A$2:$B$21,2,FALSE)*'Pesi e Budget Iniziale'!$D$11+'Pesi e Budget Iniziale'!$D$12*VLOOKUP(B32,'FATTORE CASA'!$A$2:$B$21,2,FALSE)+VLOOKUP(B32,ALLENATORE!$A$2:$B$21,2,FALSE)*'Pesi e Budget Iniziale'!$D$13</f>
        <v>56.042099999999998</v>
      </c>
      <c r="M32" s="19">
        <f t="shared" si="3"/>
        <v>-16.001126820348702</v>
      </c>
      <c r="N32" s="19">
        <f t="shared" si="1"/>
        <v>1</v>
      </c>
      <c r="P32" s="15"/>
    </row>
    <row r="33" spans="1:16" ht="12.75" customHeight="1" x14ac:dyDescent="0.15">
      <c r="A33" s="10" t="s">
        <v>171</v>
      </c>
      <c r="B33" s="11" t="s">
        <v>130</v>
      </c>
      <c r="C33" s="11">
        <v>9</v>
      </c>
      <c r="D33" s="11">
        <v>3</v>
      </c>
      <c r="E33" s="11">
        <v>6</v>
      </c>
      <c r="F33" s="11">
        <v>7</v>
      </c>
      <c r="G33" s="11">
        <v>5</v>
      </c>
      <c r="H33" s="11">
        <v>3</v>
      </c>
      <c r="I33" s="18">
        <f>$C33*'Pesi e Budget Iniziale'!$B$5+'Pesi e Budget Iniziale'!$B$6*'PORTIERI - GE'!$D33+'PORTIERI - GE'!$E33*'Pesi e Budget Iniziale'!$B$7+'Pesi e Budget Iniziale'!$B$8*'PORTIERI - GE'!$F33+'PORTIERI - GE'!$G33*'Pesi e Budget Iniziale'!$B$9+'Pesi e Budget Iniziale'!$B$10*'PORTIERI - GE'!$H33+VLOOKUP(B33,SQUADRE!$A$2:$B$21,2,FALSE)*'Pesi e Budget Iniziale'!$B$11+'Pesi e Budget Iniziale'!$B$12*VLOOKUP(B33,'FATTORE CASA'!$A$2:$B$21,2,FALSE)+VLOOKUP(B33,ALLENATORE!$A$2:$B$21,2,FALSE)*'Pesi e Budget Iniziale'!$B$13</f>
        <v>53.107099999999996</v>
      </c>
      <c r="J33" s="19">
        <f t="shared" si="2"/>
        <v>-22.594741830073897</v>
      </c>
      <c r="K33" s="19">
        <f t="shared" si="0"/>
        <v>1</v>
      </c>
      <c r="L33" s="18">
        <f>$C33*'Pesi e Budget Iniziale'!$D$5+'Pesi e Budget Iniziale'!$D$6*'PORTIERI - GE'!$D33+'PORTIERI - GE'!$E33*'Pesi e Budget Iniziale'!$D$7+'Pesi e Budget Iniziale'!$D$8*'PORTIERI - GE'!$F33+'PORTIERI - GE'!$G33*'Pesi e Budget Iniziale'!$D$9+'Pesi e Budget Iniziale'!$D$10*'PORTIERI - GE'!$H33+VLOOKUP(B33,SQUADRE!$A$2:$B$21,2,FALSE)*'Pesi e Budget Iniziale'!$D$11+'Pesi e Budget Iniziale'!$D$12*VLOOKUP(B33,'FATTORE CASA'!$A$2:$B$21,2,FALSE)+VLOOKUP(B33,ALLENATORE!$A$2:$B$21,2,FALSE)*'Pesi e Budget Iniziale'!$D$13</f>
        <v>54.007100000000001</v>
      </c>
      <c r="M33" s="19">
        <f t="shared" si="3"/>
        <v>-19.636163277488166</v>
      </c>
      <c r="N33" s="19">
        <f t="shared" si="1"/>
        <v>1</v>
      </c>
      <c r="P33" s="15"/>
    </row>
    <row r="34" spans="1:16" ht="12.75" customHeight="1" x14ac:dyDescent="0.15">
      <c r="A34" s="10" t="s">
        <v>174</v>
      </c>
      <c r="B34" s="11" t="s">
        <v>19</v>
      </c>
      <c r="C34" s="11">
        <v>9</v>
      </c>
      <c r="D34" s="11">
        <v>3</v>
      </c>
      <c r="E34" s="11">
        <v>6</v>
      </c>
      <c r="F34" s="11">
        <v>6</v>
      </c>
      <c r="G34" s="11">
        <v>6</v>
      </c>
      <c r="H34" s="11">
        <v>3</v>
      </c>
      <c r="I34" s="18">
        <f>$C34*'Pesi e Budget Iniziale'!$B$5+'Pesi e Budget Iniziale'!$B$6*'PORTIERI - GE'!$D34+'PORTIERI - GE'!$E34*'Pesi e Budget Iniziale'!$B$7+'Pesi e Budget Iniziale'!$B$8*'PORTIERI - GE'!$F34+'PORTIERI - GE'!$G34*'Pesi e Budget Iniziale'!$B$9+'Pesi e Budget Iniziale'!$B$10*'PORTIERI - GE'!$H34+VLOOKUP(B34,SQUADRE!$A$2:$B$21,2,FALSE)*'Pesi e Budget Iniziale'!$B$11+'Pesi e Budget Iniziale'!$B$12*VLOOKUP(B34,'FATTORE CASA'!$A$2:$B$21,2,FALSE)+VLOOKUP(B34,ALLENATORE!$A$2:$B$21,2,FALSE)*'Pesi e Budget Iniziale'!$B$13</f>
        <v>58.089099999999988</v>
      </c>
      <c r="J34" s="19">
        <f t="shared" si="2"/>
        <v>-13.129682525999375</v>
      </c>
      <c r="K34" s="19">
        <f t="shared" si="0"/>
        <v>1</v>
      </c>
      <c r="L34" s="18">
        <f>$C34*'Pesi e Budget Iniziale'!$D$5+'Pesi e Budget Iniziale'!$D$6*'PORTIERI - GE'!$D34+'PORTIERI - GE'!$E34*'Pesi e Budget Iniziale'!$D$7+'Pesi e Budget Iniziale'!$D$8*'PORTIERI - GE'!$F34+'PORTIERI - GE'!$G34*'Pesi e Budget Iniziale'!$D$9+'Pesi e Budget Iniziale'!$D$10*'PORTIERI - GE'!$H34+VLOOKUP(B34,SQUADRE!$A$2:$B$21,2,FALSE)*'Pesi e Budget Iniziale'!$D$11+'Pesi e Budget Iniziale'!$D$12*VLOOKUP(B34,'FATTORE CASA'!$A$2:$B$21,2,FALSE)+VLOOKUP(B34,ALLENATORE!$A$2:$B$21,2,FALSE)*'Pesi e Budget Iniziale'!$D$13</f>
        <v>58.989099999999993</v>
      </c>
      <c r="M34" s="19">
        <f t="shared" si="3"/>
        <v>-10.737022427626357</v>
      </c>
      <c r="N34" s="19">
        <f t="shared" si="1"/>
        <v>1</v>
      </c>
      <c r="P34" s="12"/>
    </row>
    <row r="35" spans="1:16" ht="12.75" customHeight="1" x14ac:dyDescent="0.15">
      <c r="A35" s="10" t="s">
        <v>175</v>
      </c>
      <c r="B35" s="11" t="s">
        <v>59</v>
      </c>
      <c r="C35" s="11">
        <v>7</v>
      </c>
      <c r="D35" s="11">
        <v>5</v>
      </c>
      <c r="E35" s="11">
        <v>6</v>
      </c>
      <c r="F35" s="11">
        <v>5</v>
      </c>
      <c r="G35" s="11">
        <v>5</v>
      </c>
      <c r="H35" s="11">
        <v>5</v>
      </c>
      <c r="I35" s="18">
        <f>$C35*'Pesi e Budget Iniziale'!$B$5+'Pesi e Budget Iniziale'!$B$6*'PORTIERI - GE'!$D35+'PORTIERI - GE'!$E35*'Pesi e Budget Iniziale'!$B$7+'Pesi e Budget Iniziale'!$B$8*'PORTIERI - GE'!$F35+'PORTIERI - GE'!$G35*'Pesi e Budget Iniziale'!$B$9+'Pesi e Budget Iniziale'!$B$10*'PORTIERI - GE'!$H35+VLOOKUP(B35,SQUADRE!$A$2:$B$21,2,FALSE)*'Pesi e Budget Iniziale'!$B$11+'Pesi e Budget Iniziale'!$B$12*VLOOKUP(B35,'FATTORE CASA'!$A$2:$B$21,2,FALSE)+VLOOKUP(B35,ALLENATORE!$A$2:$B$21,2,FALSE)*'Pesi e Budget Iniziale'!$B$13</f>
        <v>57.4071</v>
      </c>
      <c r="J35" s="19">
        <f t="shared" si="2"/>
        <v>-14.425381130049697</v>
      </c>
      <c r="K35" s="19">
        <f t="shared" si="0"/>
        <v>1</v>
      </c>
      <c r="L35" s="18">
        <f>$C35*'Pesi e Budget Iniziale'!$D$5+'Pesi e Budget Iniziale'!$D$6*'PORTIERI - GE'!$D35+'PORTIERI - GE'!$E35*'Pesi e Budget Iniziale'!$D$7+'Pesi e Budget Iniziale'!$D$8*'PORTIERI - GE'!$F35+'PORTIERI - GE'!$G35*'Pesi e Budget Iniziale'!$D$9+'Pesi e Budget Iniziale'!$D$10*'PORTIERI - GE'!$H35+VLOOKUP(B35,SQUADRE!$A$2:$B$21,2,FALSE)*'Pesi e Budget Iniziale'!$D$11+'Pesi e Budget Iniziale'!$D$12*VLOOKUP(B35,'FATTORE CASA'!$A$2:$B$21,2,FALSE)+VLOOKUP(B35,ALLENATORE!$A$2:$B$21,2,FALSE)*'Pesi e Budget Iniziale'!$D$13</f>
        <v>58.307099999999998</v>
      </c>
      <c r="M35" s="19">
        <f t="shared" si="3"/>
        <v>-11.955250861910926</v>
      </c>
      <c r="N35" s="19">
        <f t="shared" si="1"/>
        <v>1</v>
      </c>
      <c r="P35" s="15"/>
    </row>
    <row r="36" spans="1:16" ht="12.75" customHeight="1" x14ac:dyDescent="0.15">
      <c r="A36" s="10" t="s">
        <v>143</v>
      </c>
      <c r="B36" s="11" t="s">
        <v>59</v>
      </c>
      <c r="C36" s="11">
        <v>7</v>
      </c>
      <c r="D36" s="11">
        <v>5</v>
      </c>
      <c r="E36" s="11">
        <v>6</v>
      </c>
      <c r="F36" s="11">
        <v>5</v>
      </c>
      <c r="G36" s="11">
        <v>5</v>
      </c>
      <c r="H36" s="11">
        <v>5</v>
      </c>
      <c r="I36" s="18">
        <f>$C36*'Pesi e Budget Iniziale'!$B$5+'Pesi e Budget Iniziale'!$B$6*'PORTIERI - GE'!$D36+'PORTIERI - GE'!$E36*'Pesi e Budget Iniziale'!$B$7+'Pesi e Budget Iniziale'!$B$8*'PORTIERI - GE'!$F36+'PORTIERI - GE'!$G36*'Pesi e Budget Iniziale'!$B$9+'Pesi e Budget Iniziale'!$B$10*'PORTIERI - GE'!$H36+VLOOKUP(B36,SQUADRE!$A$2:$B$21,2,FALSE)*'Pesi e Budget Iniziale'!$B$11+'Pesi e Budget Iniziale'!$B$12*VLOOKUP(B36,'FATTORE CASA'!$A$2:$B$21,2,FALSE)+VLOOKUP(B36,ALLENATORE!$A$2:$B$21,2,FALSE)*'Pesi e Budget Iniziale'!$B$13</f>
        <v>57.4071</v>
      </c>
      <c r="J36" s="19">
        <f t="shared" si="2"/>
        <v>-14.425381130049697</v>
      </c>
      <c r="K36" s="19">
        <f t="shared" si="0"/>
        <v>1</v>
      </c>
      <c r="L36" s="18">
        <f>$C36*'Pesi e Budget Iniziale'!$D$5+'Pesi e Budget Iniziale'!$D$6*'PORTIERI - GE'!$D36+'PORTIERI - GE'!$E36*'Pesi e Budget Iniziale'!$D$7+'Pesi e Budget Iniziale'!$D$8*'PORTIERI - GE'!$F36+'PORTIERI - GE'!$G36*'Pesi e Budget Iniziale'!$D$9+'Pesi e Budget Iniziale'!$D$10*'PORTIERI - GE'!$H36+VLOOKUP(B36,SQUADRE!$A$2:$B$21,2,FALSE)*'Pesi e Budget Iniziale'!$D$11+'Pesi e Budget Iniziale'!$D$12*VLOOKUP(B36,'FATTORE CASA'!$A$2:$B$21,2,FALSE)+VLOOKUP(B36,ALLENATORE!$A$2:$B$21,2,FALSE)*'Pesi e Budget Iniziale'!$D$13</f>
        <v>58.307099999999998</v>
      </c>
      <c r="M36" s="19">
        <f t="shared" si="3"/>
        <v>-11.955250861910926</v>
      </c>
      <c r="N36" s="19">
        <f t="shared" si="1"/>
        <v>1</v>
      </c>
      <c r="P36" s="15"/>
    </row>
    <row r="37" spans="1:16" ht="12.75" customHeight="1" x14ac:dyDescent="0.15">
      <c r="A37" s="10" t="s">
        <v>180</v>
      </c>
      <c r="B37" s="11" t="s">
        <v>102</v>
      </c>
      <c r="C37" s="11">
        <v>8</v>
      </c>
      <c r="D37" s="11">
        <v>3</v>
      </c>
      <c r="E37" s="11">
        <v>6</v>
      </c>
      <c r="F37" s="11">
        <v>6</v>
      </c>
      <c r="G37" s="11">
        <v>6</v>
      </c>
      <c r="H37" s="11">
        <v>3</v>
      </c>
      <c r="I37" s="18">
        <f>$C37*'Pesi e Budget Iniziale'!$B$5+'Pesi e Budget Iniziale'!$B$6*'PORTIERI - GE'!$D37+'PORTIERI - GE'!$E37*'Pesi e Budget Iniziale'!$B$7+'Pesi e Budget Iniziale'!$B$8*'PORTIERI - GE'!$F37+'PORTIERI - GE'!$G37*'Pesi e Budget Iniziale'!$B$9+'Pesi e Budget Iniziale'!$B$10*'PORTIERI - GE'!$H37+VLOOKUP(B37,SQUADRE!$A$2:$B$21,2,FALSE)*'Pesi e Budget Iniziale'!$B$11+'Pesi e Budget Iniziale'!$B$12*VLOOKUP(B37,'FATTORE CASA'!$A$2:$B$21,2,FALSE)+VLOOKUP(B37,ALLENATORE!$A$2:$B$21,2,FALSE)*'Pesi e Budget Iniziale'!$B$13</f>
        <v>54.398299999999999</v>
      </c>
      <c r="J37" s="19">
        <f t="shared" si="2"/>
        <v>-20.141653798475925</v>
      </c>
      <c r="K37" s="19">
        <f t="shared" si="0"/>
        <v>1</v>
      </c>
      <c r="L37" s="18">
        <f>$C37*'Pesi e Budget Iniziale'!$D$5+'Pesi e Budget Iniziale'!$D$6*'PORTIERI - GE'!$D37+'PORTIERI - GE'!$E37*'Pesi e Budget Iniziale'!$D$7+'Pesi e Budget Iniziale'!$D$8*'PORTIERI - GE'!$F37+'PORTIERI - GE'!$G37*'Pesi e Budget Iniziale'!$D$9+'Pesi e Budget Iniziale'!$D$10*'PORTIERI - GE'!$H37+VLOOKUP(B37,SQUADRE!$A$2:$B$21,2,FALSE)*'Pesi e Budget Iniziale'!$D$11+'Pesi e Budget Iniziale'!$D$12*VLOOKUP(B37,'FATTORE CASA'!$A$2:$B$21,2,FALSE)+VLOOKUP(B37,ALLENATORE!$A$2:$B$21,2,FALSE)*'Pesi e Budget Iniziale'!$D$13</f>
        <v>55.298300000000005</v>
      </c>
      <c r="M37" s="19">
        <f t="shared" si="3"/>
        <v>-17.329746042373429</v>
      </c>
      <c r="N37" s="19">
        <f t="shared" si="1"/>
        <v>1</v>
      </c>
      <c r="P37" s="15"/>
    </row>
    <row r="38" spans="1:16" ht="12.75" customHeight="1" x14ac:dyDescent="0.15">
      <c r="A38" s="10" t="s">
        <v>183</v>
      </c>
      <c r="B38" s="11" t="s">
        <v>126</v>
      </c>
      <c r="C38" s="11">
        <v>8</v>
      </c>
      <c r="D38" s="11">
        <v>4</v>
      </c>
      <c r="E38" s="11">
        <v>7</v>
      </c>
      <c r="F38" s="11">
        <v>5</v>
      </c>
      <c r="G38" s="11">
        <v>5</v>
      </c>
      <c r="H38" s="11">
        <v>3</v>
      </c>
      <c r="I38" s="18">
        <f>$C38*'Pesi e Budget Iniziale'!$B$5+'Pesi e Budget Iniziale'!$B$6*'PORTIERI - GE'!$D38+'PORTIERI - GE'!$E38*'Pesi e Budget Iniziale'!$B$7+'Pesi e Budget Iniziale'!$B$8*'PORTIERI - GE'!$F38+'PORTIERI - GE'!$G38*'Pesi e Budget Iniziale'!$B$9+'Pesi e Budget Iniziale'!$B$10*'PORTIERI - GE'!$H38+VLOOKUP(B38,SQUADRE!$A$2:$B$21,2,FALSE)*'Pesi e Budget Iniziale'!$B$11+'Pesi e Budget Iniziale'!$B$12*VLOOKUP(B38,'FATTORE CASA'!$A$2:$B$21,2,FALSE)+VLOOKUP(B38,ALLENATORE!$A$2:$B$21,2,FALSE)*'Pesi e Budget Iniziale'!$B$13</f>
        <v>57.188299999999991</v>
      </c>
      <c r="J38" s="19">
        <f t="shared" si="2"/>
        <v>-14.841068600088153</v>
      </c>
      <c r="K38" s="19">
        <f t="shared" si="0"/>
        <v>1</v>
      </c>
      <c r="L38" s="18">
        <f>$C38*'Pesi e Budget Iniziale'!$D$5+'Pesi e Budget Iniziale'!$D$6*'PORTIERI - GE'!$D38+'PORTIERI - GE'!$E38*'Pesi e Budget Iniziale'!$D$7+'Pesi e Budget Iniziale'!$D$8*'PORTIERI - GE'!$F38+'PORTIERI - GE'!$G38*'Pesi e Budget Iniziale'!$D$9+'Pesi e Budget Iniziale'!$D$10*'PORTIERI - GE'!$H38+VLOOKUP(B38,SQUADRE!$A$2:$B$21,2,FALSE)*'Pesi e Budget Iniziale'!$D$11+'Pesi e Budget Iniziale'!$D$12*VLOOKUP(B38,'FATTORE CASA'!$A$2:$B$21,2,FALSE)+VLOOKUP(B38,ALLENATORE!$A$2:$B$21,2,FALSE)*'Pesi e Budget Iniziale'!$D$13</f>
        <v>58.238299999999988</v>
      </c>
      <c r="M38" s="19">
        <f t="shared" si="3"/>
        <v>-12.078145460560179</v>
      </c>
      <c r="N38" s="19">
        <f t="shared" si="1"/>
        <v>1</v>
      </c>
      <c r="P38" s="15"/>
    </row>
    <row r="39" spans="1:16" ht="12.75" customHeight="1" x14ac:dyDescent="0.15">
      <c r="A39" s="10" t="s">
        <v>186</v>
      </c>
      <c r="B39" s="11" t="s">
        <v>121</v>
      </c>
      <c r="C39" s="11">
        <v>7</v>
      </c>
      <c r="D39" s="11">
        <v>3</v>
      </c>
      <c r="E39" s="11">
        <v>5</v>
      </c>
      <c r="F39" s="11">
        <v>6</v>
      </c>
      <c r="G39" s="11">
        <v>6</v>
      </c>
      <c r="H39" s="11">
        <v>5</v>
      </c>
      <c r="I39" s="18">
        <f>$C39*'Pesi e Budget Iniziale'!$B$5+'Pesi e Budget Iniziale'!$B$6*'PORTIERI - GE'!$D39+'PORTIERI - GE'!$E39*'Pesi e Budget Iniziale'!$B$7+'Pesi e Budget Iniziale'!$B$8*'PORTIERI - GE'!$F39+'PORTIERI - GE'!$G39*'Pesi e Budget Iniziale'!$B$9+'Pesi e Budget Iniziale'!$B$10*'PORTIERI - GE'!$H39+VLOOKUP(B39,SQUADRE!$A$2:$B$21,2,FALSE)*'Pesi e Budget Iniziale'!$B$11+'Pesi e Budget Iniziale'!$B$12*VLOOKUP(B39,'FATTORE CASA'!$A$2:$B$21,2,FALSE)+VLOOKUP(B39,ALLENATORE!$A$2:$B$21,2,FALSE)*'Pesi e Budget Iniziale'!$B$13</f>
        <v>55.941100000000006</v>
      </c>
      <c r="J39" s="19">
        <f t="shared" si="2"/>
        <v>-17.21056317336026</v>
      </c>
      <c r="K39" s="19">
        <f t="shared" si="0"/>
        <v>1</v>
      </c>
      <c r="L39" s="18">
        <f>$C39*'Pesi e Budget Iniziale'!$D$5+'Pesi e Budget Iniziale'!$D$6*'PORTIERI - GE'!$D39+'PORTIERI - GE'!$E39*'Pesi e Budget Iniziale'!$D$7+'Pesi e Budget Iniziale'!$D$8*'PORTIERI - GE'!$F39+'PORTIERI - GE'!$G39*'Pesi e Budget Iniziale'!$D$9+'Pesi e Budget Iniziale'!$D$10*'PORTIERI - GE'!$H39+VLOOKUP(B39,SQUADRE!$A$2:$B$21,2,FALSE)*'Pesi e Budget Iniziale'!$D$11+'Pesi e Budget Iniziale'!$D$12*VLOOKUP(B39,'FATTORE CASA'!$A$2:$B$21,2,FALSE)+VLOOKUP(B39,ALLENATORE!$A$2:$B$21,2,FALSE)*'Pesi e Budget Iniziale'!$D$13</f>
        <v>56.691100000000006</v>
      </c>
      <c r="M39" s="19">
        <f t="shared" si="3"/>
        <v>-14.841844923206921</v>
      </c>
      <c r="N39" s="19">
        <f t="shared" si="1"/>
        <v>1</v>
      </c>
      <c r="P39" s="15"/>
    </row>
    <row r="40" spans="1:16" ht="12.75" customHeight="1" x14ac:dyDescent="0.15">
      <c r="A40" s="10" t="s">
        <v>189</v>
      </c>
      <c r="B40" s="11" t="s">
        <v>73</v>
      </c>
      <c r="C40" s="11">
        <v>7</v>
      </c>
      <c r="D40" s="11">
        <v>4</v>
      </c>
      <c r="E40" s="11">
        <v>6</v>
      </c>
      <c r="F40" s="11">
        <v>6</v>
      </c>
      <c r="G40" s="11">
        <v>6</v>
      </c>
      <c r="H40" s="11">
        <v>3</v>
      </c>
      <c r="I40" s="18">
        <f>$C40*'Pesi e Budget Iniziale'!$B$5+'Pesi e Budget Iniziale'!$B$6*'PORTIERI - GE'!$D40+'PORTIERI - GE'!$E40*'Pesi e Budget Iniziale'!$B$7+'Pesi e Budget Iniziale'!$B$8*'PORTIERI - GE'!$F40+'PORTIERI - GE'!$G40*'Pesi e Budget Iniziale'!$B$9+'Pesi e Budget Iniziale'!$B$10*'PORTIERI - GE'!$H40+VLOOKUP(B40,SQUADRE!$A$2:$B$21,2,FALSE)*'Pesi e Budget Iniziale'!$B$11+'Pesi e Budget Iniziale'!$B$12*VLOOKUP(B40,'FATTORE CASA'!$A$2:$B$21,2,FALSE)+VLOOKUP(B40,ALLENATORE!$A$2:$B$21,2,FALSE)*'Pesi e Budget Iniziale'!$B$13</f>
        <v>54.475999999999999</v>
      </c>
      <c r="J40" s="19">
        <f t="shared" si="2"/>
        <v>-19.994035350477812</v>
      </c>
      <c r="K40" s="19">
        <f t="shared" si="0"/>
        <v>1</v>
      </c>
      <c r="L40" s="18">
        <f>$C40*'Pesi e Budget Iniziale'!$D$5+'Pesi e Budget Iniziale'!$D$6*'PORTIERI - GE'!$D40+'PORTIERI - GE'!$E40*'Pesi e Budget Iniziale'!$D$7+'Pesi e Budget Iniziale'!$D$8*'PORTIERI - GE'!$F40+'PORTIERI - GE'!$G40*'Pesi e Budget Iniziale'!$D$9+'Pesi e Budget Iniziale'!$D$10*'PORTIERI - GE'!$H40+VLOOKUP(B40,SQUADRE!$A$2:$B$21,2,FALSE)*'Pesi e Budget Iniziale'!$D$11+'Pesi e Budget Iniziale'!$D$12*VLOOKUP(B40,'FATTORE CASA'!$A$2:$B$21,2,FALSE)+VLOOKUP(B40,ALLENATORE!$A$2:$B$21,2,FALSE)*'Pesi e Budget Iniziale'!$D$13</f>
        <v>55.375999999999998</v>
      </c>
      <c r="M40" s="19">
        <f t="shared" si="3"/>
        <v>-17.190953741282662</v>
      </c>
      <c r="N40" s="19">
        <f t="shared" si="1"/>
        <v>1</v>
      </c>
      <c r="P40" s="15"/>
    </row>
    <row r="41" spans="1:16" ht="12.75" customHeight="1" x14ac:dyDescent="0.15">
      <c r="A41" s="10" t="s">
        <v>190</v>
      </c>
      <c r="B41" s="11" t="s">
        <v>75</v>
      </c>
      <c r="C41" s="11">
        <v>7</v>
      </c>
      <c r="D41" s="11">
        <v>3</v>
      </c>
      <c r="E41" s="11">
        <v>7</v>
      </c>
      <c r="F41" s="11">
        <v>6</v>
      </c>
      <c r="G41" s="11">
        <v>6</v>
      </c>
      <c r="H41" s="11">
        <v>3</v>
      </c>
      <c r="I41" s="18">
        <f>$C41*'Pesi e Budget Iniziale'!$B$5+'Pesi e Budget Iniziale'!$B$6*'PORTIERI - GE'!$D41+'PORTIERI - GE'!$E41*'Pesi e Budget Iniziale'!$B$7+'Pesi e Budget Iniziale'!$B$8*'PORTIERI - GE'!$F41+'PORTIERI - GE'!$G41*'Pesi e Budget Iniziale'!$B$9+'Pesi e Budget Iniziale'!$B$10*'PORTIERI - GE'!$H41+VLOOKUP(B41,SQUADRE!$A$2:$B$21,2,FALSE)*'Pesi e Budget Iniziale'!$B$11+'Pesi e Budget Iniziale'!$B$12*VLOOKUP(B41,'FATTORE CASA'!$A$2:$B$21,2,FALSE)+VLOOKUP(B41,ALLENATORE!$A$2:$B$21,2,FALSE)*'Pesi e Budget Iniziale'!$B$13</f>
        <v>54.743999999999993</v>
      </c>
      <c r="J41" s="19">
        <f t="shared" si="2"/>
        <v>-19.484875195220507</v>
      </c>
      <c r="K41" s="19">
        <f t="shared" si="0"/>
        <v>1</v>
      </c>
      <c r="L41" s="18">
        <f>$C41*'Pesi e Budget Iniziale'!$D$5+'Pesi e Budget Iniziale'!$D$6*'PORTIERI - GE'!$D41+'PORTIERI - GE'!$E41*'Pesi e Budget Iniziale'!$D$7+'Pesi e Budget Iniziale'!$D$8*'PORTIERI - GE'!$F41+'PORTIERI - GE'!$G41*'Pesi e Budget Iniziale'!$D$9+'Pesi e Budget Iniziale'!$D$10*'PORTIERI - GE'!$H41+VLOOKUP(B41,SQUADRE!$A$2:$B$21,2,FALSE)*'Pesi e Budget Iniziale'!$D$11+'Pesi e Budget Iniziale'!$D$12*VLOOKUP(B41,'FATTORE CASA'!$A$2:$B$21,2,FALSE)+VLOOKUP(B41,ALLENATORE!$A$2:$B$21,2,FALSE)*'Pesi e Budget Iniziale'!$D$13</f>
        <v>55.793999999999997</v>
      </c>
      <c r="M41" s="19">
        <f t="shared" si="3"/>
        <v>-16.444297604140509</v>
      </c>
      <c r="N41" s="19">
        <f t="shared" si="1"/>
        <v>1</v>
      </c>
      <c r="P41" s="12"/>
    </row>
    <row r="42" spans="1:16" ht="12.75" customHeight="1" x14ac:dyDescent="0.15">
      <c r="A42" s="10" t="s">
        <v>193</v>
      </c>
      <c r="B42" s="11" t="s">
        <v>90</v>
      </c>
      <c r="C42" s="11">
        <v>7</v>
      </c>
      <c r="D42" s="11">
        <v>3</v>
      </c>
      <c r="E42" s="11">
        <v>6</v>
      </c>
      <c r="F42" s="11">
        <v>6</v>
      </c>
      <c r="G42" s="11">
        <v>6</v>
      </c>
      <c r="H42" s="11">
        <v>3</v>
      </c>
      <c r="I42" s="18">
        <f>$C42*'Pesi e Budget Iniziale'!$B$5+'Pesi e Budget Iniziale'!$B$6*'PORTIERI - GE'!$D42+'PORTIERI - GE'!$E42*'Pesi e Budget Iniziale'!$B$7+'Pesi e Budget Iniziale'!$B$8*'PORTIERI - GE'!$F42+'PORTIERI - GE'!$G42*'Pesi e Budget Iniziale'!$B$9+'Pesi e Budget Iniziale'!$B$10*'PORTIERI - GE'!$H42+VLOOKUP(B42,SQUADRE!$A$2:$B$21,2,FALSE)*'Pesi e Budget Iniziale'!$B$11+'Pesi e Budget Iniziale'!$B$12*VLOOKUP(B42,'FATTORE CASA'!$A$2:$B$21,2,FALSE)+VLOOKUP(B42,ALLENATORE!$A$2:$B$21,2,FALSE)*'Pesi e Budget Iniziale'!$B$13</f>
        <v>54.607499999999995</v>
      </c>
      <c r="J42" s="19">
        <f t="shared" si="2"/>
        <v>-19.744204901163133</v>
      </c>
      <c r="K42" s="19">
        <f t="shared" si="0"/>
        <v>1</v>
      </c>
      <c r="L42" s="18">
        <f>$C42*'Pesi e Budget Iniziale'!$D$5+'Pesi e Budget Iniziale'!$D$6*'PORTIERI - GE'!$D42+'PORTIERI - GE'!$E42*'Pesi e Budget Iniziale'!$D$7+'Pesi e Budget Iniziale'!$D$8*'PORTIERI - GE'!$F42+'PORTIERI - GE'!$G42*'Pesi e Budget Iniziale'!$D$9+'Pesi e Budget Iniziale'!$D$10*'PORTIERI - GE'!$H42+VLOOKUP(B42,SQUADRE!$A$2:$B$21,2,FALSE)*'Pesi e Budget Iniziale'!$D$11+'Pesi e Budget Iniziale'!$D$12*VLOOKUP(B42,'FATTORE CASA'!$A$2:$B$21,2,FALSE)+VLOOKUP(B42,ALLENATORE!$A$2:$B$21,2,FALSE)*'Pesi e Budget Iniziale'!$D$13</f>
        <v>55.5075</v>
      </c>
      <c r="M42" s="19">
        <f t="shared" si="3"/>
        <v>-16.956060722062098</v>
      </c>
      <c r="N42" s="19">
        <f t="shared" si="1"/>
        <v>1</v>
      </c>
      <c r="P42" s="15"/>
    </row>
    <row r="43" spans="1:16" ht="12.75" customHeight="1" x14ac:dyDescent="0.15">
      <c r="A43" s="10" t="s">
        <v>196</v>
      </c>
      <c r="B43" s="11" t="s">
        <v>112</v>
      </c>
      <c r="C43" s="11">
        <v>6</v>
      </c>
      <c r="D43" s="11">
        <v>5</v>
      </c>
      <c r="E43" s="11">
        <v>6</v>
      </c>
      <c r="F43" s="11">
        <v>6</v>
      </c>
      <c r="G43" s="11">
        <v>5</v>
      </c>
      <c r="H43" s="11">
        <v>3</v>
      </c>
      <c r="I43" s="18">
        <f>$C43*'Pesi e Budget Iniziale'!$B$5+'Pesi e Budget Iniziale'!$B$6*'PORTIERI - GE'!$D43+'PORTIERI - GE'!$E43*'Pesi e Budget Iniziale'!$B$7+'Pesi e Budget Iniziale'!$B$8*'PORTIERI - GE'!$F43+'PORTIERI - GE'!$G43*'Pesi e Budget Iniziale'!$B$9+'Pesi e Budget Iniziale'!$B$10*'PORTIERI - GE'!$H43+VLOOKUP(B43,SQUADRE!$A$2:$B$21,2,FALSE)*'Pesi e Budget Iniziale'!$B$11+'Pesi e Budget Iniziale'!$B$12*VLOOKUP(B43,'FATTORE CASA'!$A$2:$B$21,2,FALSE)+VLOOKUP(B43,ALLENATORE!$A$2:$B$21,2,FALSE)*'Pesi e Budget Iniziale'!$B$13</f>
        <v>52.975199999999994</v>
      </c>
      <c r="J43" s="19">
        <f t="shared" si="2"/>
        <v>-22.845332219918827</v>
      </c>
      <c r="K43" s="19">
        <f t="shared" si="0"/>
        <v>1</v>
      </c>
      <c r="L43" s="18">
        <f>$C43*'Pesi e Budget Iniziale'!$D$5+'Pesi e Budget Iniziale'!$D$6*'PORTIERI - GE'!$D43+'PORTIERI - GE'!$E43*'Pesi e Budget Iniziale'!$D$7+'Pesi e Budget Iniziale'!$D$8*'PORTIERI - GE'!$F43+'PORTIERI - GE'!$G43*'Pesi e Budget Iniziale'!$D$9+'Pesi e Budget Iniziale'!$D$10*'PORTIERI - GE'!$H43+VLOOKUP(B43,SQUADRE!$A$2:$B$21,2,FALSE)*'Pesi e Budget Iniziale'!$D$11+'Pesi e Budget Iniziale'!$D$12*VLOOKUP(B43,'FATTORE CASA'!$A$2:$B$21,2,FALSE)+VLOOKUP(B43,ALLENATORE!$A$2:$B$21,2,FALSE)*'Pesi e Budget Iniziale'!$D$13</f>
        <v>53.875199999999992</v>
      </c>
      <c r="M43" s="19">
        <f t="shared" si="3"/>
        <v>-19.87177080018926</v>
      </c>
      <c r="N43" s="19">
        <f t="shared" si="1"/>
        <v>1</v>
      </c>
      <c r="P43" s="15"/>
    </row>
    <row r="44" spans="1:16" ht="12.75" customHeight="1" x14ac:dyDescent="0.15">
      <c r="A44" s="10" t="s">
        <v>199</v>
      </c>
      <c r="B44" s="11" t="s">
        <v>87</v>
      </c>
      <c r="C44" s="11">
        <v>8</v>
      </c>
      <c r="D44" s="11">
        <v>1</v>
      </c>
      <c r="E44" s="11">
        <v>6</v>
      </c>
      <c r="F44" s="11">
        <v>6</v>
      </c>
      <c r="G44" s="11">
        <v>6</v>
      </c>
      <c r="H44" s="11">
        <v>3</v>
      </c>
      <c r="I44" s="18">
        <f>$C44*'Pesi e Budget Iniziale'!$B$5+'Pesi e Budget Iniziale'!$B$6*'PORTIERI - GE'!$D44+'PORTIERI - GE'!$E44*'Pesi e Budget Iniziale'!$B$7+'Pesi e Budget Iniziale'!$B$8*'PORTIERI - GE'!$F44+'PORTIERI - GE'!$G44*'Pesi e Budget Iniziale'!$B$9+'Pesi e Budget Iniziale'!$B$10*'PORTIERI - GE'!$H44+VLOOKUP(B44,SQUADRE!$A$2:$B$21,2,FALSE)*'Pesi e Budget Iniziale'!$B$11+'Pesi e Budget Iniziale'!$B$12*VLOOKUP(B44,'FATTORE CASA'!$A$2:$B$21,2,FALSE)+VLOOKUP(B44,ALLENATORE!$A$2:$B$21,2,FALSE)*'Pesi e Budget Iniziale'!$B$13</f>
        <v>53.051299999999998</v>
      </c>
      <c r="J44" s="19">
        <f t="shared" si="2"/>
        <v>-22.700753534041649</v>
      </c>
      <c r="K44" s="19">
        <f t="shared" si="0"/>
        <v>1</v>
      </c>
      <c r="L44" s="18">
        <f>$C44*'Pesi e Budget Iniziale'!$D$5+'Pesi e Budget Iniziale'!$D$6*'PORTIERI - GE'!$D44+'PORTIERI - GE'!$E44*'Pesi e Budget Iniziale'!$D$7+'Pesi e Budget Iniziale'!$D$8*'PORTIERI - GE'!$F44+'PORTIERI - GE'!$G44*'Pesi e Budget Iniziale'!$D$9+'Pesi e Budget Iniziale'!$D$10*'PORTIERI - GE'!$H44+VLOOKUP(B44,SQUADRE!$A$2:$B$21,2,FALSE)*'Pesi e Budget Iniziale'!$D$11+'Pesi e Budget Iniziale'!$D$12*VLOOKUP(B44,'FATTORE CASA'!$A$2:$B$21,2,FALSE)+VLOOKUP(B44,ALLENATORE!$A$2:$B$21,2,FALSE)*'Pesi e Budget Iniziale'!$D$13</f>
        <v>53.951300000000003</v>
      </c>
      <c r="M44" s="19">
        <f t="shared" si="3"/>
        <v>-19.735836513020537</v>
      </c>
      <c r="N44" s="19">
        <f t="shared" si="1"/>
        <v>1</v>
      </c>
      <c r="P44" s="15"/>
    </row>
    <row r="45" spans="1:16" ht="12.75" customHeight="1" x14ac:dyDescent="0.15">
      <c r="A45" s="10" t="s">
        <v>201</v>
      </c>
      <c r="B45" s="11" t="s">
        <v>52</v>
      </c>
      <c r="C45" s="11">
        <v>9</v>
      </c>
      <c r="D45" s="11">
        <v>3</v>
      </c>
      <c r="E45" s="11">
        <v>1</v>
      </c>
      <c r="F45" s="11">
        <v>6</v>
      </c>
      <c r="G45" s="11">
        <v>7</v>
      </c>
      <c r="H45" s="11">
        <v>4</v>
      </c>
      <c r="I45" s="18">
        <f>$C45*'Pesi e Budget Iniziale'!$B$5+'Pesi e Budget Iniziale'!$B$6*'PORTIERI - GE'!$D45+'PORTIERI - GE'!$E45*'Pesi e Budget Iniziale'!$B$7+'Pesi e Budget Iniziale'!$B$8*'PORTIERI - GE'!$F45+'PORTIERI - GE'!$G45*'Pesi e Budget Iniziale'!$B$9+'Pesi e Budget Iniziale'!$B$10*'PORTIERI - GE'!$H45+VLOOKUP(B45,SQUADRE!$A$2:$B$21,2,FALSE)*'Pesi e Budget Iniziale'!$B$11+'Pesi e Budget Iniziale'!$B$12*VLOOKUP(B45,'FATTORE CASA'!$A$2:$B$21,2,FALSE)+VLOOKUP(B45,ALLENATORE!$A$2:$B$21,2,FALSE)*'Pesi e Budget Iniziale'!$B$13</f>
        <v>57.494399999999999</v>
      </c>
      <c r="J45" s="19">
        <f t="shared" si="2"/>
        <v>-14.259524109325955</v>
      </c>
      <c r="K45" s="19">
        <f t="shared" si="0"/>
        <v>1</v>
      </c>
      <c r="L45" s="18">
        <f>$C45*'Pesi e Budget Iniziale'!$D$5+'Pesi e Budget Iniziale'!$D$6*'PORTIERI - GE'!$D45+'PORTIERI - GE'!$E45*'Pesi e Budget Iniziale'!$D$7+'Pesi e Budget Iniziale'!$D$8*'PORTIERI - GE'!$F45+'PORTIERI - GE'!$G45*'Pesi e Budget Iniziale'!$D$9+'Pesi e Budget Iniziale'!$D$10*'PORTIERI - GE'!$H45+VLOOKUP(B45,SQUADRE!$A$2:$B$21,2,FALSE)*'Pesi e Budget Iniziale'!$D$11+'Pesi e Budget Iniziale'!$D$12*VLOOKUP(B45,'FATTORE CASA'!$A$2:$B$21,2,FALSE)+VLOOKUP(B45,ALLENATORE!$A$2:$B$21,2,FALSE)*'Pesi e Budget Iniziale'!$D$13</f>
        <v>57.64439999999999</v>
      </c>
      <c r="M45" s="19">
        <f t="shared" si="3"/>
        <v>-13.139004503260487</v>
      </c>
      <c r="N45" s="19">
        <f t="shared" si="1"/>
        <v>1</v>
      </c>
      <c r="P45" s="15"/>
    </row>
    <row r="46" spans="1:16" ht="12.75" customHeight="1" x14ac:dyDescent="0.15">
      <c r="A46" s="10" t="s">
        <v>204</v>
      </c>
      <c r="B46" s="11" t="s">
        <v>87</v>
      </c>
      <c r="C46" s="11">
        <v>8</v>
      </c>
      <c r="D46" s="11">
        <v>1</v>
      </c>
      <c r="E46" s="11">
        <v>6</v>
      </c>
      <c r="F46" s="11">
        <v>6</v>
      </c>
      <c r="G46" s="11">
        <v>6</v>
      </c>
      <c r="H46" s="11">
        <v>3</v>
      </c>
      <c r="I46" s="18">
        <f>$C46*'Pesi e Budget Iniziale'!$B$5+'Pesi e Budget Iniziale'!$B$6*'PORTIERI - GE'!$D46+'PORTIERI - GE'!$E46*'Pesi e Budget Iniziale'!$B$7+'Pesi e Budget Iniziale'!$B$8*'PORTIERI - GE'!$F46+'PORTIERI - GE'!$G46*'Pesi e Budget Iniziale'!$B$9+'Pesi e Budget Iniziale'!$B$10*'PORTIERI - GE'!$H46+VLOOKUP(B46,SQUADRE!$A$2:$B$21,2,FALSE)*'Pesi e Budget Iniziale'!$B$11+'Pesi e Budget Iniziale'!$B$12*VLOOKUP(B46,'FATTORE CASA'!$A$2:$B$21,2,FALSE)+VLOOKUP(B46,ALLENATORE!$A$2:$B$21,2,FALSE)*'Pesi e Budget Iniziale'!$B$13</f>
        <v>53.051299999999998</v>
      </c>
      <c r="J46" s="19">
        <f t="shared" si="2"/>
        <v>-22.700753534041649</v>
      </c>
      <c r="K46" s="19">
        <f t="shared" si="0"/>
        <v>1</v>
      </c>
      <c r="L46" s="18">
        <f>$C46*'Pesi e Budget Iniziale'!$D$5+'Pesi e Budget Iniziale'!$D$6*'PORTIERI - GE'!$D46+'PORTIERI - GE'!$E46*'Pesi e Budget Iniziale'!$D$7+'Pesi e Budget Iniziale'!$D$8*'PORTIERI - GE'!$F46+'PORTIERI - GE'!$G46*'Pesi e Budget Iniziale'!$D$9+'Pesi e Budget Iniziale'!$D$10*'PORTIERI - GE'!$H46+VLOOKUP(B46,SQUADRE!$A$2:$B$21,2,FALSE)*'Pesi e Budget Iniziale'!$D$11+'Pesi e Budget Iniziale'!$D$12*VLOOKUP(B46,'FATTORE CASA'!$A$2:$B$21,2,FALSE)+VLOOKUP(B46,ALLENATORE!$A$2:$B$21,2,FALSE)*'Pesi e Budget Iniziale'!$D$13</f>
        <v>53.951300000000003</v>
      </c>
      <c r="M46" s="19">
        <f t="shared" si="3"/>
        <v>-19.735836513020537</v>
      </c>
      <c r="N46" s="19">
        <f t="shared" si="1"/>
        <v>1</v>
      </c>
      <c r="P46" s="15"/>
    </row>
    <row r="47" spans="1:16" ht="12.75" customHeight="1" x14ac:dyDescent="0.15">
      <c r="A47" s="10" t="s">
        <v>207</v>
      </c>
      <c r="B47" s="11" t="s">
        <v>130</v>
      </c>
      <c r="C47" s="11">
        <v>8</v>
      </c>
      <c r="D47" s="11">
        <v>2</v>
      </c>
      <c r="E47" s="11">
        <v>7</v>
      </c>
      <c r="F47" s="11">
        <v>6</v>
      </c>
      <c r="G47" s="11">
        <v>5</v>
      </c>
      <c r="H47" s="11">
        <v>2</v>
      </c>
      <c r="I47" s="18">
        <f>$C47*'Pesi e Budget Iniziale'!$B$5+'Pesi e Budget Iniziale'!$B$6*'PORTIERI - GE'!$D47+'PORTIERI - GE'!$E47*'Pesi e Budget Iniziale'!$B$7+'Pesi e Budget Iniziale'!$B$8*'PORTIERI - GE'!$F47+'PORTIERI - GE'!$G47*'Pesi e Budget Iniziale'!$B$9+'Pesi e Budget Iniziale'!$B$10*'PORTIERI - GE'!$H47+VLOOKUP(B47,SQUADRE!$A$2:$B$21,2,FALSE)*'Pesi e Budget Iniziale'!$B$11+'Pesi e Budget Iniziale'!$B$12*VLOOKUP(B47,'FATTORE CASA'!$A$2:$B$21,2,FALSE)+VLOOKUP(B47,ALLENATORE!$A$2:$B$21,2,FALSE)*'Pesi e Budget Iniziale'!$B$13</f>
        <v>49.678000000000004</v>
      </c>
      <c r="J47" s="19">
        <f t="shared" si="2"/>
        <v>-29.109522010644337</v>
      </c>
      <c r="K47" s="19">
        <f t="shared" si="0"/>
        <v>1</v>
      </c>
      <c r="L47" s="18">
        <f>$C47*'Pesi e Budget Iniziale'!$D$5+'Pesi e Budget Iniziale'!$D$6*'PORTIERI - GE'!$D47+'PORTIERI - GE'!$E47*'Pesi e Budget Iniziale'!$D$7+'Pesi e Budget Iniziale'!$D$8*'PORTIERI - GE'!$F47+'PORTIERI - GE'!$G47*'Pesi e Budget Iniziale'!$D$9+'Pesi e Budget Iniziale'!$D$10*'PORTIERI - GE'!$H47+VLOOKUP(B47,SQUADRE!$A$2:$B$21,2,FALSE)*'Pesi e Budget Iniziale'!$D$11+'Pesi e Budget Iniziale'!$D$12*VLOOKUP(B47,'FATTORE CASA'!$A$2:$B$21,2,FALSE)+VLOOKUP(B47,ALLENATORE!$A$2:$B$21,2,FALSE)*'Pesi e Budget Iniziale'!$D$13</f>
        <v>50.728000000000002</v>
      </c>
      <c r="M47" s="19">
        <f t="shared" si="3"/>
        <v>-25.493484184911267</v>
      </c>
      <c r="N47" s="19">
        <f t="shared" si="1"/>
        <v>1</v>
      </c>
      <c r="P47" s="15"/>
    </row>
    <row r="48" spans="1:16" ht="12.75" customHeight="1" x14ac:dyDescent="0.15">
      <c r="A48" s="10" t="s">
        <v>209</v>
      </c>
      <c r="B48" s="11" t="s">
        <v>139</v>
      </c>
      <c r="C48" s="11">
        <v>7</v>
      </c>
      <c r="D48" s="11">
        <v>2</v>
      </c>
      <c r="E48" s="11">
        <v>6</v>
      </c>
      <c r="F48" s="11">
        <v>6</v>
      </c>
      <c r="G48" s="11">
        <v>6</v>
      </c>
      <c r="H48" s="11">
        <v>2</v>
      </c>
      <c r="I48" s="18">
        <f>$C48*'Pesi e Budget Iniziale'!$B$5+'Pesi e Budget Iniziale'!$B$6*'PORTIERI - GE'!$D48+'PORTIERI - GE'!$E48*'Pesi e Budget Iniziale'!$B$7+'Pesi e Budget Iniziale'!$B$8*'PORTIERI - GE'!$F48+'PORTIERI - GE'!$G48*'Pesi e Budget Iniziale'!$B$9+'Pesi e Budget Iniziale'!$B$10*'PORTIERI - GE'!$H48+VLOOKUP(B48,SQUADRE!$A$2:$B$21,2,FALSE)*'Pesi e Budget Iniziale'!$B$11+'Pesi e Budget Iniziale'!$B$12*VLOOKUP(B48,'FATTORE CASA'!$A$2:$B$21,2,FALSE)+VLOOKUP(B48,ALLENATORE!$A$2:$B$21,2,FALSE)*'Pesi e Budget Iniziale'!$B$13</f>
        <v>48.382700000000007</v>
      </c>
      <c r="J48" s="19">
        <f t="shared" si="2"/>
        <v>-31.570399432677196</v>
      </c>
      <c r="K48" s="19">
        <f t="shared" si="0"/>
        <v>1</v>
      </c>
      <c r="L48" s="18">
        <f>$C48*'Pesi e Budget Iniziale'!$D$5+'Pesi e Budget Iniziale'!$D$6*'PORTIERI - GE'!$D48+'PORTIERI - GE'!$E48*'Pesi e Budget Iniziale'!$D$7+'Pesi e Budget Iniziale'!$D$8*'PORTIERI - GE'!$F48+'PORTIERI - GE'!$G48*'Pesi e Budget Iniziale'!$D$9+'Pesi e Budget Iniziale'!$D$10*'PORTIERI - GE'!$H48+VLOOKUP(B48,SQUADRE!$A$2:$B$21,2,FALSE)*'Pesi e Budget Iniziale'!$D$11+'Pesi e Budget Iniziale'!$D$12*VLOOKUP(B48,'FATTORE CASA'!$A$2:$B$21,2,FALSE)+VLOOKUP(B48,ALLENATORE!$A$2:$B$21,2,FALSE)*'Pesi e Budget Iniziale'!$D$13</f>
        <v>49.282700000000006</v>
      </c>
      <c r="M48" s="19">
        <f t="shared" si="3"/>
        <v>-28.075163885895861</v>
      </c>
      <c r="N48" s="19">
        <f t="shared" si="1"/>
        <v>1</v>
      </c>
      <c r="P48" s="15"/>
    </row>
    <row r="49" spans="1:16" ht="12.75" customHeight="1" x14ac:dyDescent="0.15">
      <c r="A49" s="10" t="s">
        <v>212</v>
      </c>
      <c r="B49" s="11" t="s">
        <v>112</v>
      </c>
      <c r="C49" s="11">
        <v>9</v>
      </c>
      <c r="D49" s="11">
        <v>1</v>
      </c>
      <c r="E49" s="11">
        <v>6</v>
      </c>
      <c r="F49" s="11">
        <v>6</v>
      </c>
      <c r="G49" s="11">
        <v>5</v>
      </c>
      <c r="H49" s="11">
        <v>2</v>
      </c>
      <c r="I49" s="18">
        <f>$C49*'Pesi e Budget Iniziale'!$B$5+'Pesi e Budget Iniziale'!$B$6*'PORTIERI - GE'!$D49+'PORTIERI - GE'!$E49*'Pesi e Budget Iniziale'!$B$7+'Pesi e Budget Iniziale'!$B$8*'PORTIERI - GE'!$F49+'PORTIERI - GE'!$G49*'Pesi e Budget Iniziale'!$B$9+'Pesi e Budget Iniziale'!$B$10*'PORTIERI - GE'!$H49+VLOOKUP(B49,SQUADRE!$A$2:$B$21,2,FALSE)*'Pesi e Budget Iniziale'!$B$11+'Pesi e Budget Iniziale'!$B$12*VLOOKUP(B49,'FATTORE CASA'!$A$2:$B$21,2,FALSE)+VLOOKUP(B49,ALLENATORE!$A$2:$B$21,2,FALSE)*'Pesi e Budget Iniziale'!$B$13</f>
        <v>51.641799999999996</v>
      </c>
      <c r="J49" s="19">
        <f t="shared" si="2"/>
        <v>-25.378593977456557</v>
      </c>
      <c r="K49" s="19">
        <f t="shared" si="0"/>
        <v>1</v>
      </c>
      <c r="L49" s="18">
        <f>$C49*'Pesi e Budget Iniziale'!$D$5+'Pesi e Budget Iniziale'!$D$6*'PORTIERI - GE'!$D49+'PORTIERI - GE'!$E49*'Pesi e Budget Iniziale'!$D$7+'Pesi e Budget Iniziale'!$D$8*'PORTIERI - GE'!$F49+'PORTIERI - GE'!$G49*'Pesi e Budget Iniziale'!$D$9+'Pesi e Budget Iniziale'!$D$10*'PORTIERI - GE'!$H49+VLOOKUP(B49,SQUADRE!$A$2:$B$21,2,FALSE)*'Pesi e Budget Iniziale'!$D$11+'Pesi e Budget Iniziale'!$D$12*VLOOKUP(B49,'FATTORE CASA'!$A$2:$B$21,2,FALSE)+VLOOKUP(B49,ALLENATORE!$A$2:$B$21,2,FALSE)*'Pesi e Budget Iniziale'!$D$13</f>
        <v>52.541800000000002</v>
      </c>
      <c r="M49" s="19">
        <f t="shared" si="3"/>
        <v>-22.253568152498708</v>
      </c>
      <c r="N49" s="19">
        <f t="shared" si="1"/>
        <v>1</v>
      </c>
      <c r="P49" s="15"/>
    </row>
    <row r="50" spans="1:16" ht="12.75" customHeight="1" x14ac:dyDescent="0.15">
      <c r="A50" s="10" t="s">
        <v>214</v>
      </c>
      <c r="B50" s="11" t="s">
        <v>107</v>
      </c>
      <c r="C50" s="11">
        <v>8</v>
      </c>
      <c r="D50" s="11">
        <v>1</v>
      </c>
      <c r="E50" s="11">
        <v>7</v>
      </c>
      <c r="F50" s="11">
        <v>6</v>
      </c>
      <c r="G50" s="11">
        <v>4</v>
      </c>
      <c r="H50" s="11">
        <v>3</v>
      </c>
      <c r="I50" s="18">
        <f>$C50*'Pesi e Budget Iniziale'!$B$5+'Pesi e Budget Iniziale'!$B$6*'PORTIERI - GE'!$D50+'PORTIERI - GE'!$E50*'Pesi e Budget Iniziale'!$B$7+'Pesi e Budget Iniziale'!$B$8*'PORTIERI - GE'!$F50+'PORTIERI - GE'!$G50*'Pesi e Budget Iniziale'!$B$9+'Pesi e Budget Iniziale'!$B$10*'PORTIERI - GE'!$H50+VLOOKUP(B50,SQUADRE!$A$2:$B$21,2,FALSE)*'Pesi e Budget Iniziale'!$B$11+'Pesi e Budget Iniziale'!$B$12*VLOOKUP(B50,'FATTORE CASA'!$A$2:$B$21,2,FALSE)+VLOOKUP(B50,ALLENATORE!$A$2:$B$21,2,FALSE)*'Pesi e Budget Iniziale'!$B$13</f>
        <v>50.878799999999998</v>
      </c>
      <c r="J50" s="19">
        <f t="shared" si="2"/>
        <v>-26.828180538879455</v>
      </c>
      <c r="K50" s="19">
        <f t="shared" si="0"/>
        <v>1</v>
      </c>
      <c r="L50" s="18">
        <f>$C50*'Pesi e Budget Iniziale'!$D$5+'Pesi e Budget Iniziale'!$D$6*'PORTIERI - GE'!$D50+'PORTIERI - GE'!$E50*'Pesi e Budget Iniziale'!$D$7+'Pesi e Budget Iniziale'!$D$8*'PORTIERI - GE'!$F50+'PORTIERI - GE'!$G50*'Pesi e Budget Iniziale'!$D$9+'Pesi e Budget Iniziale'!$D$10*'PORTIERI - GE'!$H50+VLOOKUP(B50,SQUADRE!$A$2:$B$21,2,FALSE)*'Pesi e Budget Iniziale'!$D$11+'Pesi e Budget Iniziale'!$D$12*VLOOKUP(B50,'FATTORE CASA'!$A$2:$B$21,2,FALSE)+VLOOKUP(B50,ALLENATORE!$A$2:$B$21,2,FALSE)*'Pesi e Budget Iniziale'!$D$13</f>
        <v>51.928799999999995</v>
      </c>
      <c r="M50" s="19">
        <f t="shared" si="3"/>
        <v>-23.348544736393805</v>
      </c>
      <c r="N50" s="19">
        <f t="shared" si="1"/>
        <v>1</v>
      </c>
      <c r="P50" s="15"/>
    </row>
    <row r="51" spans="1:16" ht="12.75" customHeight="1" x14ac:dyDescent="0.15">
      <c r="A51" s="10" t="s">
        <v>217</v>
      </c>
      <c r="B51" s="11" t="s">
        <v>85</v>
      </c>
      <c r="C51" s="11">
        <v>8</v>
      </c>
      <c r="D51" s="11">
        <v>1</v>
      </c>
      <c r="E51" s="11">
        <v>6</v>
      </c>
      <c r="F51" s="11">
        <v>6</v>
      </c>
      <c r="G51" s="11">
        <v>7</v>
      </c>
      <c r="H51" s="11">
        <v>1</v>
      </c>
      <c r="I51" s="18">
        <f>$C51*'Pesi e Budget Iniziale'!$B$5+'Pesi e Budget Iniziale'!$B$6*'PORTIERI - GE'!$D51+'PORTIERI - GE'!$E51*'Pesi e Budget Iniziale'!$B$7+'Pesi e Budget Iniziale'!$B$8*'PORTIERI - GE'!$F51+'PORTIERI - GE'!$G51*'Pesi e Budget Iniziale'!$B$9+'Pesi e Budget Iniziale'!$B$10*'PORTIERI - GE'!$H51+VLOOKUP(B51,SQUADRE!$A$2:$B$21,2,FALSE)*'Pesi e Budget Iniziale'!$B$11+'Pesi e Budget Iniziale'!$B$12*VLOOKUP(B51,'FATTORE CASA'!$A$2:$B$21,2,FALSE)+VLOOKUP(B51,ALLENATORE!$A$2:$B$21,2,FALSE)*'Pesi e Budget Iniziale'!$B$13</f>
        <v>51.066699999999997</v>
      </c>
      <c r="J51" s="19">
        <f t="shared" si="2"/>
        <v>-26.47119847480165</v>
      </c>
      <c r="K51" s="19">
        <f t="shared" si="0"/>
        <v>1</v>
      </c>
      <c r="L51" s="18">
        <f>$C51*'Pesi e Budget Iniziale'!$D$5+'Pesi e Budget Iniziale'!$D$6*'PORTIERI - GE'!$D51+'PORTIERI - GE'!$E51*'Pesi e Budget Iniziale'!$D$7+'Pesi e Budget Iniziale'!$D$8*'PORTIERI - GE'!$F51+'PORTIERI - GE'!$G51*'Pesi e Budget Iniziale'!$D$9+'Pesi e Budget Iniziale'!$D$10*'PORTIERI - GE'!$H51+VLOOKUP(B51,SQUADRE!$A$2:$B$21,2,FALSE)*'Pesi e Budget Iniziale'!$D$11+'Pesi e Budget Iniziale'!$D$12*VLOOKUP(B51,'FATTORE CASA'!$A$2:$B$21,2,FALSE)+VLOOKUP(B51,ALLENATORE!$A$2:$B$21,2,FALSE)*'Pesi e Budget Iniziale'!$D$13</f>
        <v>51.966700000000003</v>
      </c>
      <c r="M51" s="19">
        <f t="shared" si="3"/>
        <v>-23.280845531614631</v>
      </c>
      <c r="N51" s="19">
        <f t="shared" si="1"/>
        <v>1</v>
      </c>
      <c r="P51" s="15"/>
    </row>
    <row r="52" spans="1:16" ht="12.75" customHeight="1" x14ac:dyDescent="0.15">
      <c r="A52" s="10" t="s">
        <v>220</v>
      </c>
      <c r="B52" s="11" t="s">
        <v>19</v>
      </c>
      <c r="C52" s="11">
        <v>6</v>
      </c>
      <c r="D52" s="11">
        <v>2</v>
      </c>
      <c r="E52" s="11">
        <v>6</v>
      </c>
      <c r="F52" s="11">
        <v>6</v>
      </c>
      <c r="G52" s="11">
        <v>6</v>
      </c>
      <c r="H52" s="11">
        <v>3</v>
      </c>
      <c r="I52" s="18">
        <f>$C52*'Pesi e Budget Iniziale'!$B$5+'Pesi e Budget Iniziale'!$B$6*'PORTIERI - GE'!$D52+'PORTIERI - GE'!$E52*'Pesi e Budget Iniziale'!$B$7+'Pesi e Budget Iniziale'!$B$8*'PORTIERI - GE'!$F52+'PORTIERI - GE'!$G52*'Pesi e Budget Iniziale'!$B$9+'Pesi e Budget Iniziale'!$B$10*'PORTIERI - GE'!$H52+VLOOKUP(B52,SQUADRE!$A$2:$B$21,2,FALSE)*'Pesi e Budget Iniziale'!$B$11+'Pesi e Budget Iniziale'!$B$12*VLOOKUP(B52,'FATTORE CASA'!$A$2:$B$21,2,FALSE)+VLOOKUP(B52,ALLENATORE!$A$2:$B$21,2,FALSE)*'Pesi e Budget Iniziale'!$B$13</f>
        <v>53.089199999999991</v>
      </c>
      <c r="J52" s="19">
        <f t="shared" si="2"/>
        <v>-22.628749168801907</v>
      </c>
      <c r="K52" s="19">
        <f t="shared" si="0"/>
        <v>1</v>
      </c>
      <c r="L52" s="18">
        <f>$C52*'Pesi e Budget Iniziale'!$D$5+'Pesi e Budget Iniziale'!$D$6*'PORTIERI - GE'!$D52+'PORTIERI - GE'!$E52*'Pesi e Budget Iniziale'!$D$7+'Pesi e Budget Iniziale'!$D$8*'PORTIERI - GE'!$F52+'PORTIERI - GE'!$G52*'Pesi e Budget Iniziale'!$D$9+'Pesi e Budget Iniziale'!$D$10*'PORTIERI - GE'!$H52+VLOOKUP(B52,SQUADRE!$A$2:$B$21,2,FALSE)*'Pesi e Budget Iniziale'!$D$11+'Pesi e Budget Iniziale'!$D$12*VLOOKUP(B52,'FATTORE CASA'!$A$2:$B$21,2,FALSE)+VLOOKUP(B52,ALLENATORE!$A$2:$B$21,2,FALSE)*'Pesi e Budget Iniziale'!$D$13</f>
        <v>53.98919999999999</v>
      </c>
      <c r="M52" s="19">
        <f t="shared" si="3"/>
        <v>-19.668137308241405</v>
      </c>
      <c r="N52" s="19">
        <f t="shared" si="1"/>
        <v>1</v>
      </c>
      <c r="P52" s="15"/>
    </row>
    <row r="53" spans="1:16" ht="12.75" customHeight="1" x14ac:dyDescent="0.15">
      <c r="A53" s="10" t="s">
        <v>223</v>
      </c>
      <c r="B53" s="11" t="s">
        <v>121</v>
      </c>
      <c r="C53" s="11">
        <v>8</v>
      </c>
      <c r="D53" s="11">
        <v>2</v>
      </c>
      <c r="E53" s="11">
        <v>6</v>
      </c>
      <c r="F53" s="11">
        <v>6</v>
      </c>
      <c r="G53" s="11">
        <v>6</v>
      </c>
      <c r="H53" s="11">
        <v>1</v>
      </c>
      <c r="I53" s="18">
        <f>$C53*'Pesi e Budget Iniziale'!$B$5+'Pesi e Budget Iniziale'!$B$6*'PORTIERI - GE'!$D53+'PORTIERI - GE'!$E53*'Pesi e Budget Iniziale'!$B$7+'Pesi e Budget Iniziale'!$B$8*'PORTIERI - GE'!$F53+'PORTIERI - GE'!$G53*'Pesi e Budget Iniziale'!$B$9+'Pesi e Budget Iniziale'!$B$10*'PORTIERI - GE'!$H53+VLOOKUP(B53,SQUADRE!$A$2:$B$21,2,FALSE)*'Pesi e Budget Iniziale'!$B$11+'Pesi e Budget Iniziale'!$B$12*VLOOKUP(B53,'FATTORE CASA'!$A$2:$B$21,2,FALSE)+VLOOKUP(B53,ALLENATORE!$A$2:$B$21,2,FALSE)*'Pesi e Budget Iniziale'!$B$13</f>
        <v>52.341200000000001</v>
      </c>
      <c r="J53" s="19">
        <f t="shared" si="2"/>
        <v>-24.049837960340984</v>
      </c>
      <c r="K53" s="19">
        <f t="shared" si="0"/>
        <v>1</v>
      </c>
      <c r="L53" s="18">
        <f>$C53*'Pesi e Budget Iniziale'!$D$5+'Pesi e Budget Iniziale'!$D$6*'PORTIERI - GE'!$D53+'PORTIERI - GE'!$E53*'Pesi e Budget Iniziale'!$D$7+'Pesi e Budget Iniziale'!$D$8*'PORTIERI - GE'!$F53+'PORTIERI - GE'!$G53*'Pesi e Budget Iniziale'!$D$9+'Pesi e Budget Iniziale'!$D$10*'PORTIERI - GE'!$H53+VLOOKUP(B53,SQUADRE!$A$2:$B$21,2,FALSE)*'Pesi e Budget Iniziale'!$D$11+'Pesi e Budget Iniziale'!$D$12*VLOOKUP(B53,'FATTORE CASA'!$A$2:$B$21,2,FALSE)+VLOOKUP(B53,ALLENATORE!$A$2:$B$21,2,FALSE)*'Pesi e Budget Iniziale'!$D$13</f>
        <v>53.241200000000006</v>
      </c>
      <c r="M53" s="19">
        <f t="shared" si="3"/>
        <v>-21.00425881681155</v>
      </c>
      <c r="N53" s="19">
        <f t="shared" si="1"/>
        <v>1</v>
      </c>
      <c r="P53" s="15"/>
    </row>
    <row r="54" spans="1:16" ht="12.75" customHeight="1" x14ac:dyDescent="0.15">
      <c r="A54" s="10" t="s">
        <v>225</v>
      </c>
      <c r="B54" s="11" t="s">
        <v>90</v>
      </c>
      <c r="C54" s="11">
        <v>7</v>
      </c>
      <c r="D54" s="11">
        <v>2</v>
      </c>
      <c r="E54" s="11">
        <v>6</v>
      </c>
      <c r="F54" s="11">
        <v>6</v>
      </c>
      <c r="G54" s="11">
        <v>6</v>
      </c>
      <c r="H54" s="11">
        <v>2</v>
      </c>
      <c r="I54" s="18">
        <f>$C54*'Pesi e Budget Iniziale'!$B$5+'Pesi e Budget Iniziale'!$B$6*'PORTIERI - GE'!$D54+'PORTIERI - GE'!$E54*'Pesi e Budget Iniziale'!$B$7+'Pesi e Budget Iniziale'!$B$8*'PORTIERI - GE'!$F54+'PORTIERI - GE'!$G54*'Pesi e Budget Iniziale'!$B$9+'Pesi e Budget Iniziale'!$B$10*'PORTIERI - GE'!$H54+VLOOKUP(B54,SQUADRE!$A$2:$B$21,2,FALSE)*'Pesi e Budget Iniziale'!$B$11+'Pesi e Budget Iniziale'!$B$12*VLOOKUP(B54,'FATTORE CASA'!$A$2:$B$21,2,FALSE)+VLOOKUP(B54,ALLENATORE!$A$2:$B$21,2,FALSE)*'Pesi e Budget Iniziale'!$B$13</f>
        <v>52.2742</v>
      </c>
      <c r="J54" s="19">
        <f t="shared" si="2"/>
        <v>-24.177127999155314</v>
      </c>
      <c r="K54" s="19">
        <f t="shared" si="0"/>
        <v>1</v>
      </c>
      <c r="L54" s="18">
        <f>$C54*'Pesi e Budget Iniziale'!$D$5+'Pesi e Budget Iniziale'!$D$6*'PORTIERI - GE'!$D54+'PORTIERI - GE'!$E54*'Pesi e Budget Iniziale'!$D$7+'Pesi e Budget Iniziale'!$D$8*'PORTIERI - GE'!$F54+'PORTIERI - GE'!$G54*'Pesi e Budget Iniziale'!$D$9+'Pesi e Budget Iniziale'!$D$10*'PORTIERI - GE'!$H54+VLOOKUP(B54,SQUADRE!$A$2:$B$21,2,FALSE)*'Pesi e Budget Iniziale'!$D$11+'Pesi e Budget Iniziale'!$D$12*VLOOKUP(B54,'FATTORE CASA'!$A$2:$B$21,2,FALSE)+VLOOKUP(B54,ALLENATORE!$A$2:$B$21,2,FALSE)*'Pesi e Budget Iniziale'!$D$13</f>
        <v>53.174200000000006</v>
      </c>
      <c r="M54" s="19">
        <f t="shared" si="3"/>
        <v>-21.123938149798462</v>
      </c>
      <c r="N54" s="19">
        <f t="shared" si="1"/>
        <v>1</v>
      </c>
      <c r="P54" s="15"/>
    </row>
    <row r="55" spans="1:16" ht="12.75" customHeight="1" x14ac:dyDescent="0.15">
      <c r="A55" s="10" t="s">
        <v>228</v>
      </c>
      <c r="B55" s="11" t="s">
        <v>73</v>
      </c>
      <c r="C55" s="11">
        <v>7</v>
      </c>
      <c r="D55" s="11">
        <v>2</v>
      </c>
      <c r="E55" s="11">
        <v>6</v>
      </c>
      <c r="F55" s="11">
        <v>5</v>
      </c>
      <c r="G55" s="11">
        <v>6</v>
      </c>
      <c r="H55" s="11">
        <v>2</v>
      </c>
      <c r="I55" s="18">
        <f>$C55*'Pesi e Budget Iniziale'!$B$5+'Pesi e Budget Iniziale'!$B$6*'PORTIERI - GE'!$D55+'PORTIERI - GE'!$E55*'Pesi e Budget Iniziale'!$B$7+'Pesi e Budget Iniziale'!$B$8*'PORTIERI - GE'!$F55+'PORTIERI - GE'!$G55*'Pesi e Budget Iniziale'!$B$9+'Pesi e Budget Iniziale'!$B$10*'PORTIERI - GE'!$H55+VLOOKUP(B55,SQUADRE!$A$2:$B$21,2,FALSE)*'Pesi e Budget Iniziale'!$B$11+'Pesi e Budget Iniziale'!$B$12*VLOOKUP(B55,'FATTORE CASA'!$A$2:$B$21,2,FALSE)+VLOOKUP(B55,ALLENATORE!$A$2:$B$21,2,FALSE)*'Pesi e Budget Iniziale'!$B$13</f>
        <v>49.980200000000004</v>
      </c>
      <c r="J55" s="19">
        <f t="shared" si="2"/>
        <v>-28.535386940051939</v>
      </c>
      <c r="K55" s="19">
        <f t="shared" si="0"/>
        <v>1</v>
      </c>
      <c r="L55" s="18">
        <f>$C55*'Pesi e Budget Iniziale'!$D$5+'Pesi e Budget Iniziale'!$D$6*'PORTIERI - GE'!$D55+'PORTIERI - GE'!$E55*'Pesi e Budget Iniziale'!$D$7+'Pesi e Budget Iniziale'!$D$8*'PORTIERI - GE'!$F55+'PORTIERI - GE'!$G55*'Pesi e Budget Iniziale'!$D$9+'Pesi e Budget Iniziale'!$D$10*'PORTIERI - GE'!$H55+VLOOKUP(B55,SQUADRE!$A$2:$B$21,2,FALSE)*'Pesi e Budget Iniziale'!$D$11+'Pesi e Budget Iniziale'!$D$12*VLOOKUP(B55,'FATTORE CASA'!$A$2:$B$21,2,FALSE)+VLOOKUP(B55,ALLENATORE!$A$2:$B$21,2,FALSE)*'Pesi e Budget Iniziale'!$D$13</f>
        <v>50.880200000000002</v>
      </c>
      <c r="M55" s="19">
        <f t="shared" si="3"/>
        <v>-25.221615610573856</v>
      </c>
      <c r="N55" s="19">
        <f t="shared" si="1"/>
        <v>1</v>
      </c>
      <c r="P55" s="15"/>
    </row>
    <row r="56" spans="1:16" ht="12.75" customHeight="1" x14ac:dyDescent="0.15">
      <c r="A56" s="10" t="s">
        <v>230</v>
      </c>
      <c r="B56" s="11" t="s">
        <v>19</v>
      </c>
      <c r="C56" s="11">
        <v>7</v>
      </c>
      <c r="D56" s="11">
        <v>1</v>
      </c>
      <c r="E56" s="11">
        <v>6</v>
      </c>
      <c r="F56" s="11">
        <v>6</v>
      </c>
      <c r="G56" s="11">
        <v>6</v>
      </c>
      <c r="H56" s="11">
        <v>2</v>
      </c>
      <c r="I56" s="18">
        <f>$C56*'Pesi e Budget Iniziale'!$B$5+'Pesi e Budget Iniziale'!$B$6*'PORTIERI - GE'!$D56+'PORTIERI - GE'!$E56*'Pesi e Budget Iniziale'!$B$7+'Pesi e Budget Iniziale'!$B$8*'PORTIERI - GE'!$F56+'PORTIERI - GE'!$G56*'Pesi e Budget Iniziale'!$B$9+'Pesi e Budget Iniziale'!$B$10*'PORTIERI - GE'!$H56+VLOOKUP(B56,SQUADRE!$A$2:$B$21,2,FALSE)*'Pesi e Budget Iniziale'!$B$11+'Pesi e Budget Iniziale'!$B$12*VLOOKUP(B56,'FATTORE CASA'!$A$2:$B$21,2,FALSE)+VLOOKUP(B56,ALLENATORE!$A$2:$B$21,2,FALSE)*'Pesi e Budget Iniziale'!$B$13</f>
        <v>52.089199999999998</v>
      </c>
      <c r="J56" s="19">
        <f t="shared" si="2"/>
        <v>-24.528600494388915</v>
      </c>
      <c r="K56" s="19">
        <f t="shared" si="0"/>
        <v>1</v>
      </c>
      <c r="L56" s="18">
        <f>$C56*'Pesi e Budget Iniziale'!$D$5+'Pesi e Budget Iniziale'!$D$6*'PORTIERI - GE'!$D56+'PORTIERI - GE'!$E56*'Pesi e Budget Iniziale'!$D$7+'Pesi e Budget Iniziale'!$D$8*'PORTIERI - GE'!$F56+'PORTIERI - GE'!$G56*'Pesi e Budget Iniziale'!$D$9+'Pesi e Budget Iniziale'!$D$10*'PORTIERI - GE'!$H56+VLOOKUP(B56,SQUADRE!$A$2:$B$21,2,FALSE)*'Pesi e Budget Iniziale'!$D$11+'Pesi e Budget Iniziale'!$D$12*VLOOKUP(B56,'FATTORE CASA'!$A$2:$B$21,2,FALSE)+VLOOKUP(B56,ALLENATORE!$A$2:$B$21,2,FALSE)*'Pesi e Budget Iniziale'!$D$13</f>
        <v>52.989199999999997</v>
      </c>
      <c r="M56" s="19">
        <f t="shared" si="3"/>
        <v>-21.454396009538421</v>
      </c>
      <c r="N56" s="19">
        <f t="shared" si="1"/>
        <v>1</v>
      </c>
      <c r="P56" s="15"/>
    </row>
    <row r="57" spans="1:16" ht="12.75" customHeight="1" x14ac:dyDescent="0.15">
      <c r="A57" s="10" t="s">
        <v>233</v>
      </c>
      <c r="B57" s="11" t="s">
        <v>98</v>
      </c>
      <c r="C57" s="11">
        <v>8</v>
      </c>
      <c r="D57" s="11">
        <v>1</v>
      </c>
      <c r="E57" s="11">
        <v>6</v>
      </c>
      <c r="F57" s="11">
        <v>5</v>
      </c>
      <c r="G57" s="11">
        <v>6</v>
      </c>
      <c r="H57" s="11">
        <v>1</v>
      </c>
      <c r="I57" s="18">
        <f>$C57*'Pesi e Budget Iniziale'!$B$5+'Pesi e Budget Iniziale'!$B$6*'PORTIERI - GE'!$D57+'PORTIERI - GE'!$E57*'Pesi e Budget Iniziale'!$B$7+'Pesi e Budget Iniziale'!$B$8*'PORTIERI - GE'!$F57+'PORTIERI - GE'!$G57*'Pesi e Budget Iniziale'!$B$9+'Pesi e Budget Iniziale'!$B$10*'PORTIERI - GE'!$H57+VLOOKUP(B57,SQUADRE!$A$2:$B$21,2,FALSE)*'Pesi e Budget Iniziale'!$B$11+'Pesi e Budget Iniziale'!$B$12*VLOOKUP(B57,'FATTORE CASA'!$A$2:$B$21,2,FALSE)+VLOOKUP(B57,ALLENATORE!$A$2:$B$21,2,FALSE)*'Pesi e Budget Iniziale'!$B$13</f>
        <v>49.178200000000004</v>
      </c>
      <c r="J57" s="19">
        <f t="shared" si="2"/>
        <v>-30.059067703172719</v>
      </c>
      <c r="K57" s="19">
        <f t="shared" si="0"/>
        <v>1</v>
      </c>
      <c r="L57" s="18">
        <f>$C57*'Pesi e Budget Iniziale'!$D$5+'Pesi e Budget Iniziale'!$D$6*'PORTIERI - GE'!$D57+'PORTIERI - GE'!$E57*'Pesi e Budget Iniziale'!$D$7+'Pesi e Budget Iniziale'!$D$8*'PORTIERI - GE'!$F57+'PORTIERI - GE'!$G57*'Pesi e Budget Iniziale'!$D$9+'Pesi e Budget Iniziale'!$D$10*'PORTIERI - GE'!$H57+VLOOKUP(B57,SQUADRE!$A$2:$B$21,2,FALSE)*'Pesi e Budget Iniziale'!$D$11+'Pesi e Budget Iniziale'!$D$12*VLOOKUP(B57,'FATTORE CASA'!$A$2:$B$21,2,FALSE)+VLOOKUP(B57,ALLENATORE!$A$2:$B$21,2,FALSE)*'Pesi e Budget Iniziale'!$D$13</f>
        <v>50.078200000000002</v>
      </c>
      <c r="M57" s="19">
        <f t="shared" si="3"/>
        <v>-26.654195089014081</v>
      </c>
      <c r="N57" s="19">
        <f t="shared" si="1"/>
        <v>1</v>
      </c>
      <c r="P57" s="15"/>
    </row>
    <row r="58" spans="1:16" ht="12.75" customHeight="1" x14ac:dyDescent="0.15">
      <c r="A58" s="10" t="s">
        <v>236</v>
      </c>
      <c r="B58" s="11" t="s">
        <v>133</v>
      </c>
      <c r="C58" s="11">
        <v>8</v>
      </c>
      <c r="D58" s="11">
        <v>1</v>
      </c>
      <c r="E58" s="11">
        <v>6</v>
      </c>
      <c r="F58" s="11">
        <v>7</v>
      </c>
      <c r="G58" s="11">
        <v>4</v>
      </c>
      <c r="H58" s="11">
        <v>1</v>
      </c>
      <c r="I58" s="18">
        <f>$C58*'Pesi e Budget Iniziale'!$B$5+'Pesi e Budget Iniziale'!$B$6*'PORTIERI - GE'!$D58+'PORTIERI - GE'!$E58*'Pesi e Budget Iniziale'!$B$7+'Pesi e Budget Iniziale'!$B$8*'PORTIERI - GE'!$F58+'PORTIERI - GE'!$G58*'Pesi e Budget Iniziale'!$B$9+'Pesi e Budget Iniziale'!$B$10*'PORTIERI - GE'!$H58+VLOOKUP(B58,SQUADRE!$A$2:$B$21,2,FALSE)*'Pesi e Budget Iniziale'!$B$11+'Pesi e Budget Iniziale'!$B$12*VLOOKUP(B58,'FATTORE CASA'!$A$2:$B$21,2,FALSE)+VLOOKUP(B58,ALLENATORE!$A$2:$B$21,2,FALSE)*'Pesi e Budget Iniziale'!$B$13</f>
        <v>47.518699999999995</v>
      </c>
      <c r="J58" s="19">
        <f t="shared" si="2"/>
        <v>-33.211870977984404</v>
      </c>
      <c r="K58" s="19">
        <f t="shared" si="0"/>
        <v>1</v>
      </c>
      <c r="L58" s="18">
        <f>$C58*'Pesi e Budget Iniziale'!$D$5+'Pesi e Budget Iniziale'!$D$6*'PORTIERI - GE'!$D58+'PORTIERI - GE'!$E58*'Pesi e Budget Iniziale'!$D$7+'Pesi e Budget Iniziale'!$D$8*'PORTIERI - GE'!$F58+'PORTIERI - GE'!$G58*'Pesi e Budget Iniziale'!$D$9+'Pesi e Budget Iniziale'!$D$10*'PORTIERI - GE'!$H58+VLOOKUP(B58,SQUADRE!$A$2:$B$21,2,FALSE)*'Pesi e Budget Iniziale'!$D$11+'Pesi e Budget Iniziale'!$D$12*VLOOKUP(B58,'FATTORE CASA'!$A$2:$B$21,2,FALSE)+VLOOKUP(B58,ALLENATORE!$A$2:$B$21,2,FALSE)*'Pesi e Budget Iniziale'!$D$13</f>
        <v>48.418700000000001</v>
      </c>
      <c r="M58" s="19">
        <f t="shared" si="3"/>
        <v>-29.618491403816513</v>
      </c>
      <c r="N58" s="19">
        <f t="shared" si="1"/>
        <v>1</v>
      </c>
      <c r="P58" s="12"/>
    </row>
    <row r="59" spans="1:16" ht="12.75" customHeight="1" x14ac:dyDescent="0.15">
      <c r="A59" s="10" t="s">
        <v>239</v>
      </c>
      <c r="B59" s="11" t="s">
        <v>126</v>
      </c>
      <c r="C59" s="11">
        <v>8</v>
      </c>
      <c r="D59" s="11">
        <v>2</v>
      </c>
      <c r="E59" s="11">
        <v>6</v>
      </c>
      <c r="F59" s="11">
        <v>5</v>
      </c>
      <c r="G59" s="11">
        <v>4</v>
      </c>
      <c r="H59" s="11">
        <v>1</v>
      </c>
      <c r="I59" s="18">
        <f>$C59*'Pesi e Budget Iniziale'!$B$5+'Pesi e Budget Iniziale'!$B$6*'PORTIERI - GE'!$D59+'PORTIERI - GE'!$E59*'Pesi e Budget Iniziale'!$B$7+'Pesi e Budget Iniziale'!$B$8*'PORTIERI - GE'!$F59+'PORTIERI - GE'!$G59*'Pesi e Budget Iniziale'!$B$9+'Pesi e Budget Iniziale'!$B$10*'PORTIERI - GE'!$H59+VLOOKUP(B59,SQUADRE!$A$2:$B$21,2,FALSE)*'Pesi e Budget Iniziale'!$B$11+'Pesi e Budget Iniziale'!$B$12*VLOOKUP(B59,'FATTORE CASA'!$A$2:$B$21,2,FALSE)+VLOOKUP(B59,ALLENATORE!$A$2:$B$21,2,FALSE)*'Pesi e Budget Iniziale'!$B$13</f>
        <v>49.684199999999997</v>
      </c>
      <c r="J59" s="19">
        <f t="shared" si="2"/>
        <v>-29.097742932425707</v>
      </c>
      <c r="K59" s="19">
        <f t="shared" si="0"/>
        <v>1</v>
      </c>
      <c r="L59" s="18">
        <f>$C59*'Pesi e Budget Iniziale'!$D$5+'Pesi e Budget Iniziale'!$D$6*'PORTIERI - GE'!$D59+'PORTIERI - GE'!$E59*'Pesi e Budget Iniziale'!$D$7+'Pesi e Budget Iniziale'!$D$8*'PORTIERI - GE'!$F59+'PORTIERI - GE'!$G59*'Pesi e Budget Iniziale'!$D$9+'Pesi e Budget Iniziale'!$D$10*'PORTIERI - GE'!$H59+VLOOKUP(B59,SQUADRE!$A$2:$B$21,2,FALSE)*'Pesi e Budget Iniziale'!$D$11+'Pesi e Budget Iniziale'!$D$12*VLOOKUP(B59,'FATTORE CASA'!$A$2:$B$21,2,FALSE)+VLOOKUP(B59,ALLENATORE!$A$2:$B$21,2,FALSE)*'Pesi e Budget Iniziale'!$D$13</f>
        <v>50.584199999999996</v>
      </c>
      <c r="M59" s="19">
        <f t="shared" si="3"/>
        <v>-25.750348186157794</v>
      </c>
      <c r="N59" s="19">
        <f t="shared" si="1"/>
        <v>1</v>
      </c>
      <c r="P59" s="15"/>
    </row>
    <row r="60" spans="1:16" ht="12.75" customHeight="1" x14ac:dyDescent="0.15">
      <c r="A60" s="10" t="s">
        <v>242</v>
      </c>
      <c r="B60" s="11" t="s">
        <v>90</v>
      </c>
      <c r="C60" s="11">
        <v>4</v>
      </c>
      <c r="D60" s="11">
        <v>2</v>
      </c>
      <c r="E60" s="11">
        <v>6</v>
      </c>
      <c r="F60" s="11">
        <v>6</v>
      </c>
      <c r="G60" s="11">
        <v>6</v>
      </c>
      <c r="H60" s="11">
        <v>2</v>
      </c>
      <c r="I60" s="18">
        <f>$C60*'Pesi e Budget Iniziale'!$B$5+'Pesi e Budget Iniziale'!$B$6*'PORTIERI - GE'!$D60+'PORTIERI - GE'!$E60*'Pesi e Budget Iniziale'!$B$7+'Pesi e Budget Iniziale'!$B$8*'PORTIERI - GE'!$F60+'PORTIERI - GE'!$G60*'Pesi e Budget Iniziale'!$B$9+'Pesi e Budget Iniziale'!$B$10*'PORTIERI - GE'!$H60+VLOOKUP(B60,SQUADRE!$A$2:$B$21,2,FALSE)*'Pesi e Budget Iniziale'!$B$11+'Pesi e Budget Iniziale'!$B$12*VLOOKUP(B60,'FATTORE CASA'!$A$2:$B$21,2,FALSE)+VLOOKUP(B60,ALLENATORE!$A$2:$B$21,2,FALSE)*'Pesi e Budget Iniziale'!$B$13</f>
        <v>48.274300000000004</v>
      </c>
      <c r="J60" s="19">
        <f t="shared" si="2"/>
        <v>-31.776343316370831</v>
      </c>
      <c r="K60" s="19">
        <f t="shared" si="0"/>
        <v>1</v>
      </c>
      <c r="L60" s="18">
        <f>$C60*'Pesi e Budget Iniziale'!$D$5+'Pesi e Budget Iniziale'!$D$6*'PORTIERI - GE'!$D60+'PORTIERI - GE'!$E60*'Pesi e Budget Iniziale'!$D$7+'Pesi e Budget Iniziale'!$D$8*'PORTIERI - GE'!$F60+'PORTIERI - GE'!$G60*'Pesi e Budget Iniziale'!$D$9+'Pesi e Budget Iniziale'!$D$10*'PORTIERI - GE'!$H60+VLOOKUP(B60,SQUADRE!$A$2:$B$21,2,FALSE)*'Pesi e Budget Iniziale'!$D$11+'Pesi e Budget Iniziale'!$D$12*VLOOKUP(B60,'FATTORE CASA'!$A$2:$B$21,2,FALSE)+VLOOKUP(B60,ALLENATORE!$A$2:$B$21,2,FALSE)*'Pesi e Budget Iniziale'!$D$13</f>
        <v>49.174300000000009</v>
      </c>
      <c r="M60" s="19">
        <f t="shared" si="3"/>
        <v>-28.268794329116453</v>
      </c>
      <c r="N60" s="19">
        <f t="shared" si="1"/>
        <v>1</v>
      </c>
      <c r="P60" s="15"/>
    </row>
    <row r="61" spans="1:16" ht="12.75" customHeight="1" x14ac:dyDescent="0.15">
      <c r="A61" s="10" t="s">
        <v>244</v>
      </c>
      <c r="B61" s="11" t="s">
        <v>107</v>
      </c>
      <c r="C61" s="11">
        <v>8</v>
      </c>
      <c r="D61" s="11">
        <v>1</v>
      </c>
      <c r="E61" s="11">
        <v>6</v>
      </c>
      <c r="F61" s="11">
        <v>6</v>
      </c>
      <c r="G61" s="11">
        <v>4</v>
      </c>
      <c r="H61" s="11">
        <v>1</v>
      </c>
      <c r="I61" s="18">
        <f>$C61*'Pesi e Budget Iniziale'!$B$5+'Pesi e Budget Iniziale'!$B$6*'PORTIERI - GE'!$D61+'PORTIERI - GE'!$E61*'Pesi e Budget Iniziale'!$B$7+'Pesi e Budget Iniziale'!$B$8*'PORTIERI - GE'!$F61+'PORTIERI - GE'!$G61*'Pesi e Budget Iniziale'!$B$9+'Pesi e Budget Iniziale'!$B$10*'PORTIERI - GE'!$H61+VLOOKUP(B61,SQUADRE!$A$2:$B$21,2,FALSE)*'Pesi e Budget Iniziale'!$B$11+'Pesi e Budget Iniziale'!$B$12*VLOOKUP(B61,'FATTORE CASA'!$A$2:$B$21,2,FALSE)+VLOOKUP(B61,ALLENATORE!$A$2:$B$21,2,FALSE)*'Pesi e Budget Iniziale'!$B$13</f>
        <v>46.812199999999997</v>
      </c>
      <c r="J61" s="19">
        <f t="shared" si="2"/>
        <v>-34.554115939511632</v>
      </c>
      <c r="K61" s="19">
        <f t="shared" si="0"/>
        <v>1</v>
      </c>
      <c r="L61" s="18">
        <f>$C61*'Pesi e Budget Iniziale'!$D$5+'Pesi e Budget Iniziale'!$D$6*'PORTIERI - GE'!$D61+'PORTIERI - GE'!$E61*'Pesi e Budget Iniziale'!$D$7+'Pesi e Budget Iniziale'!$D$8*'PORTIERI - GE'!$F61+'PORTIERI - GE'!$G61*'Pesi e Budget Iniziale'!$D$9+'Pesi e Budget Iniziale'!$D$10*'PORTIERI - GE'!$H61+VLOOKUP(B61,SQUADRE!$A$2:$B$21,2,FALSE)*'Pesi e Budget Iniziale'!$D$11+'Pesi e Budget Iniziale'!$D$12*VLOOKUP(B61,'FATTORE CASA'!$A$2:$B$21,2,FALSE)+VLOOKUP(B61,ALLENATORE!$A$2:$B$21,2,FALSE)*'Pesi e Budget Iniziale'!$D$13</f>
        <v>47.712200000000003</v>
      </c>
      <c r="M61" s="19">
        <f t="shared" si="3"/>
        <v>-30.880483176282858</v>
      </c>
      <c r="N61" s="19">
        <f t="shared" si="1"/>
        <v>1</v>
      </c>
      <c r="P61" s="15"/>
    </row>
    <row r="62" spans="1:16" ht="12.75" customHeight="1" x14ac:dyDescent="0.15">
      <c r="A62" s="10" t="s">
        <v>247</v>
      </c>
      <c r="B62" s="11" t="s">
        <v>142</v>
      </c>
      <c r="C62" s="11">
        <v>7</v>
      </c>
      <c r="D62" s="11">
        <v>1</v>
      </c>
      <c r="E62" s="11">
        <v>5</v>
      </c>
      <c r="F62" s="11">
        <v>6</v>
      </c>
      <c r="G62" s="11">
        <v>5</v>
      </c>
      <c r="H62" s="11">
        <v>1</v>
      </c>
      <c r="I62" s="18">
        <f>$C62*'Pesi e Budget Iniziale'!$B$5+'Pesi e Budget Iniziale'!$B$6*'PORTIERI - GE'!$D62+'PORTIERI - GE'!$E62*'Pesi e Budget Iniziale'!$B$7+'Pesi e Budget Iniziale'!$B$8*'PORTIERI - GE'!$F62+'PORTIERI - GE'!$G62*'Pesi e Budget Iniziale'!$B$9+'Pesi e Budget Iniziale'!$B$10*'PORTIERI - GE'!$H62+VLOOKUP(B62,SQUADRE!$A$2:$B$21,2,FALSE)*'Pesi e Budget Iniziale'!$B$11+'Pesi e Budget Iniziale'!$B$12*VLOOKUP(B62,'FATTORE CASA'!$A$2:$B$21,2,FALSE)+VLOOKUP(B62,ALLENATORE!$A$2:$B$21,2,FALSE)*'Pesi e Budget Iniziale'!$B$13</f>
        <v>44.988400000000006</v>
      </c>
      <c r="J62" s="19">
        <f t="shared" si="2"/>
        <v>-38.01906478711723</v>
      </c>
      <c r="K62" s="19">
        <f t="shared" si="0"/>
        <v>1</v>
      </c>
      <c r="L62" s="18">
        <f>$C62*'Pesi e Budget Iniziale'!$D$5+'Pesi e Budget Iniziale'!$D$6*'PORTIERI - GE'!$D62+'PORTIERI - GE'!$E62*'Pesi e Budget Iniziale'!$D$7+'Pesi e Budget Iniziale'!$D$8*'PORTIERI - GE'!$F62+'PORTIERI - GE'!$G62*'Pesi e Budget Iniziale'!$D$9+'Pesi e Budget Iniziale'!$D$10*'PORTIERI - GE'!$H62+VLOOKUP(B62,SQUADRE!$A$2:$B$21,2,FALSE)*'Pesi e Budget Iniziale'!$D$11+'Pesi e Budget Iniziale'!$D$12*VLOOKUP(B62,'FATTORE CASA'!$A$2:$B$21,2,FALSE)+VLOOKUP(B62,ALLENATORE!$A$2:$B$21,2,FALSE)*'Pesi e Budget Iniziale'!$D$13</f>
        <v>45.738400000000006</v>
      </c>
      <c r="M62" s="19">
        <f t="shared" si="3"/>
        <v>-34.406200600902949</v>
      </c>
      <c r="N62" s="19">
        <f t="shared" si="1"/>
        <v>1</v>
      </c>
      <c r="P62" s="15"/>
    </row>
    <row r="63" spans="1:16" ht="12.75" customHeight="1" x14ac:dyDescent="0.15">
      <c r="A63" s="10" t="s">
        <v>250</v>
      </c>
      <c r="B63" s="11" t="s">
        <v>69</v>
      </c>
      <c r="C63" s="11">
        <v>6</v>
      </c>
      <c r="D63" s="11">
        <v>1</v>
      </c>
      <c r="E63" s="11">
        <v>1</v>
      </c>
      <c r="F63" s="11">
        <v>5</v>
      </c>
      <c r="G63" s="11">
        <v>8</v>
      </c>
      <c r="H63" s="11">
        <v>1</v>
      </c>
      <c r="I63" s="18">
        <f>$C63*'Pesi e Budget Iniziale'!$B$5+'Pesi e Budget Iniziale'!$B$6*'PORTIERI - GE'!$D63+'PORTIERI - GE'!$E63*'Pesi e Budget Iniziale'!$B$7+'Pesi e Budget Iniziale'!$B$8*'PORTIERI - GE'!$F63+'PORTIERI - GE'!$G63*'Pesi e Budget Iniziale'!$B$9+'Pesi e Budget Iniziale'!$B$10*'PORTIERI - GE'!$H63+VLOOKUP(B63,SQUADRE!$A$2:$B$21,2,FALSE)*'Pesi e Budget Iniziale'!$B$11+'Pesi e Budget Iniziale'!$B$12*VLOOKUP(B63,'FATTORE CASA'!$A$2:$B$21,2,FALSE)+VLOOKUP(B63,ALLENATORE!$A$2:$B$21,2,FALSE)*'Pesi e Budget Iniziale'!$B$13</f>
        <v>43.719100000000005</v>
      </c>
      <c r="J63" s="19">
        <f t="shared" si="2"/>
        <v>-40.430546074684827</v>
      </c>
      <c r="K63" s="19">
        <f t="shared" si="0"/>
        <v>1</v>
      </c>
      <c r="L63" s="18">
        <f>$C63*'Pesi e Budget Iniziale'!$D$5+'Pesi e Budget Iniziale'!$D$6*'PORTIERI - GE'!$D63+'PORTIERI - GE'!$E63*'Pesi e Budget Iniziale'!$D$7+'Pesi e Budget Iniziale'!$D$8*'PORTIERI - GE'!$F63+'PORTIERI - GE'!$G63*'Pesi e Budget Iniziale'!$D$9+'Pesi e Budget Iniziale'!$D$10*'PORTIERI - GE'!$H63+VLOOKUP(B63,SQUADRE!$A$2:$B$21,2,FALSE)*'Pesi e Budget Iniziale'!$D$11+'Pesi e Budget Iniziale'!$D$12*VLOOKUP(B63,'FATTORE CASA'!$A$2:$B$21,2,FALSE)+VLOOKUP(B63,ALLENATORE!$A$2:$B$21,2,FALSE)*'Pesi e Budget Iniziale'!$D$13</f>
        <v>43.869100000000003</v>
      </c>
      <c r="M63" s="19">
        <f t="shared" si="3"/>
        <v>-37.74525399123749</v>
      </c>
      <c r="N63" s="19">
        <f t="shared" si="1"/>
        <v>1</v>
      </c>
      <c r="P63" s="15"/>
    </row>
    <row r="64" spans="1:16" ht="12.75" customHeight="1" x14ac:dyDescent="0.15">
      <c r="A64" s="10" t="s">
        <v>253</v>
      </c>
      <c r="B64" s="11" t="s">
        <v>75</v>
      </c>
      <c r="C64" s="11">
        <v>7</v>
      </c>
      <c r="D64" s="11">
        <v>1</v>
      </c>
      <c r="E64" s="11">
        <v>1</v>
      </c>
      <c r="F64" s="11">
        <v>5</v>
      </c>
      <c r="G64" s="11">
        <v>6</v>
      </c>
      <c r="H64" s="11">
        <v>1</v>
      </c>
      <c r="I64" s="18">
        <f>$C64*'Pesi e Budget Iniziale'!$B$5+'Pesi e Budget Iniziale'!$B$6*'PORTIERI - GE'!$D64+'PORTIERI - GE'!$E64*'Pesi e Budget Iniziale'!$B$7+'Pesi e Budget Iniziale'!$B$8*'PORTIERI - GE'!$F64+'PORTIERI - GE'!$G64*'Pesi e Budget Iniziale'!$B$9+'Pesi e Budget Iniziale'!$B$10*'PORTIERI - GE'!$H64+VLOOKUP(B64,SQUADRE!$A$2:$B$21,2,FALSE)*'Pesi e Budget Iniziale'!$B$11+'Pesi e Budget Iniziale'!$B$12*VLOOKUP(B64,'FATTORE CASA'!$A$2:$B$21,2,FALSE)+VLOOKUP(B64,ALLENATORE!$A$2:$B$21,2,FALSE)*'Pesi e Budget Iniziale'!$B$13</f>
        <v>40.514899999999997</v>
      </c>
      <c r="J64" s="19">
        <f t="shared" si="2"/>
        <v>-46.518049692130774</v>
      </c>
      <c r="K64" s="19">
        <f t="shared" si="0"/>
        <v>1</v>
      </c>
      <c r="L64" s="18">
        <f>$C64*'Pesi e Budget Iniziale'!$D$5+'Pesi e Budget Iniziale'!$D$6*'PORTIERI - GE'!$D64+'PORTIERI - GE'!$E64*'Pesi e Budget Iniziale'!$D$7+'Pesi e Budget Iniziale'!$D$8*'PORTIERI - GE'!$F64+'PORTIERI - GE'!$G64*'Pesi e Budget Iniziale'!$D$9+'Pesi e Budget Iniziale'!$D$10*'PORTIERI - GE'!$H64+VLOOKUP(B64,SQUADRE!$A$2:$B$21,2,FALSE)*'Pesi e Budget Iniziale'!$D$11+'Pesi e Budget Iniziale'!$D$12*VLOOKUP(B64,'FATTORE CASA'!$A$2:$B$21,2,FALSE)+VLOOKUP(B64,ALLENATORE!$A$2:$B$21,2,FALSE)*'Pesi e Budget Iniziale'!$D$13</f>
        <v>40.664899999999996</v>
      </c>
      <c r="M64" s="19">
        <f t="shared" si="3"/>
        <v>-43.468784121933467</v>
      </c>
      <c r="N64" s="19">
        <f t="shared" si="1"/>
        <v>1</v>
      </c>
      <c r="P64" s="15"/>
    </row>
    <row r="65" spans="1:16" ht="12.75" customHeight="1" x14ac:dyDescent="0.15">
      <c r="A65" s="10" t="s">
        <v>256</v>
      </c>
      <c r="B65" s="11" t="s">
        <v>130</v>
      </c>
      <c r="C65" s="11">
        <v>5</v>
      </c>
      <c r="D65" s="11">
        <v>1</v>
      </c>
      <c r="E65" s="11">
        <v>1</v>
      </c>
      <c r="F65" s="11">
        <v>4</v>
      </c>
      <c r="G65" s="11">
        <v>4</v>
      </c>
      <c r="H65" s="11">
        <v>1</v>
      </c>
      <c r="I65" s="18">
        <f>$C65*'Pesi e Budget Iniziale'!$B$5+'Pesi e Budget Iniziale'!$B$6*'PORTIERI - GE'!$D65+'PORTIERI - GE'!$E65*'Pesi e Budget Iniziale'!$B$7+'Pesi e Budget Iniziale'!$B$8*'PORTIERI - GE'!$F65+'PORTIERI - GE'!$G65*'Pesi e Budget Iniziale'!$B$9+'Pesi e Budget Iniziale'!$B$10*'PORTIERI - GE'!$H65+VLOOKUP(B65,SQUADRE!$A$2:$B$21,2,FALSE)*'Pesi e Budget Iniziale'!$B$11+'Pesi e Budget Iniziale'!$B$12*VLOOKUP(B65,'FATTORE CASA'!$A$2:$B$21,2,FALSE)+VLOOKUP(B65,ALLENATORE!$A$2:$B$21,2,FALSE)*'Pesi e Budget Iniziale'!$B$13</f>
        <v>31.182300000000001</v>
      </c>
      <c r="J65" s="19">
        <f t="shared" si="2"/>
        <v>-64.248602173304207</v>
      </c>
      <c r="K65" s="19">
        <f t="shared" si="0"/>
        <v>1</v>
      </c>
      <c r="L65" s="18">
        <f>$C65*'Pesi e Budget Iniziale'!$D$5+'Pesi e Budget Iniziale'!$D$6*'PORTIERI - GE'!$D65+'PORTIERI - GE'!$E65*'Pesi e Budget Iniziale'!$D$7+'Pesi e Budget Iniziale'!$D$8*'PORTIERI - GE'!$F65+'PORTIERI - GE'!$G65*'Pesi e Budget Iniziale'!$D$9+'Pesi e Budget Iniziale'!$D$10*'PORTIERI - GE'!$H65+VLOOKUP(B65,SQUADRE!$A$2:$B$21,2,FALSE)*'Pesi e Budget Iniziale'!$D$11+'Pesi e Budget Iniziale'!$D$12*VLOOKUP(B65,'FATTORE CASA'!$A$2:$B$21,2,FALSE)+VLOOKUP(B65,ALLENATORE!$A$2:$B$21,2,FALSE)*'Pesi e Budget Iniziale'!$D$13</f>
        <v>31.332300000000004</v>
      </c>
      <c r="M65" s="19">
        <f t="shared" si="3"/>
        <v>-60.139222077658161</v>
      </c>
      <c r="N65" s="19">
        <f t="shared" si="1"/>
        <v>1</v>
      </c>
      <c r="P65" s="15"/>
    </row>
    <row r="66" spans="1:16" ht="12.75" customHeight="1" x14ac:dyDescent="0.15">
      <c r="A66" s="10"/>
      <c r="B66" s="11"/>
      <c r="C66" s="11"/>
      <c r="D66" s="11"/>
      <c r="E66" s="11"/>
      <c r="F66" s="11"/>
      <c r="G66" s="11"/>
      <c r="H66" s="11"/>
      <c r="I66" s="18"/>
      <c r="J66" s="19"/>
      <c r="K66" s="19"/>
      <c r="L66" s="18"/>
      <c r="M66" s="19"/>
      <c r="N66" s="19"/>
      <c r="P66" s="15"/>
    </row>
    <row r="67" spans="1:16" ht="12.75" customHeight="1" x14ac:dyDescent="0.15">
      <c r="A67" s="9"/>
      <c r="B67" s="9"/>
      <c r="C67" s="9"/>
      <c r="D67" s="9"/>
      <c r="E67" s="17"/>
      <c r="F67" s="17"/>
      <c r="G67" s="17"/>
      <c r="H67" s="17"/>
      <c r="I67" s="17"/>
      <c r="J67" s="22"/>
      <c r="K67" s="22"/>
      <c r="L67" s="17"/>
      <c r="M67" s="22"/>
      <c r="N67" s="22"/>
      <c r="P67" s="15"/>
    </row>
    <row r="68" spans="1:16" ht="12.75" customHeight="1" x14ac:dyDescent="0.15">
      <c r="A68" s="9"/>
      <c r="B68" s="9"/>
      <c r="C68" s="9"/>
      <c r="D68" s="9"/>
      <c r="E68" s="17"/>
      <c r="F68" s="17"/>
      <c r="G68" s="17"/>
      <c r="H68" s="17"/>
      <c r="I68" s="17"/>
      <c r="J68" s="22"/>
      <c r="K68" s="22"/>
      <c r="L68" s="17"/>
      <c r="M68" s="22"/>
      <c r="N68" s="22"/>
      <c r="P68" s="15"/>
    </row>
    <row r="69" spans="1:16" ht="12.75" customHeight="1" x14ac:dyDescent="0.15">
      <c r="A69" s="17"/>
      <c r="B69" s="17"/>
      <c r="C69" s="17"/>
      <c r="E69" s="17"/>
      <c r="F69" s="17"/>
      <c r="G69" s="17"/>
      <c r="H69" s="17"/>
      <c r="I69" s="17"/>
      <c r="J69" s="22"/>
      <c r="K69" s="22"/>
      <c r="L69" s="17"/>
      <c r="M69" s="22"/>
      <c r="N69" s="22"/>
      <c r="P69" s="15"/>
    </row>
    <row r="70" spans="1:16" ht="12.75" customHeight="1" x14ac:dyDescent="0.15">
      <c r="A70" s="17"/>
      <c r="B70" s="17"/>
      <c r="C70" s="17"/>
      <c r="E70" s="17"/>
      <c r="F70" s="17"/>
      <c r="G70" s="17"/>
      <c r="H70" s="17"/>
      <c r="I70" s="17"/>
      <c r="J70" s="22"/>
      <c r="K70" s="22"/>
      <c r="L70" s="17"/>
      <c r="M70" s="22"/>
      <c r="N70" s="22"/>
      <c r="P70" s="15"/>
    </row>
    <row r="71" spans="1:16" ht="12.75" customHeight="1" x14ac:dyDescent="0.15">
      <c r="A71" s="17"/>
      <c r="B71" s="17"/>
      <c r="C71" s="17"/>
      <c r="E71" s="17"/>
      <c r="F71" s="17"/>
      <c r="G71" s="17"/>
      <c r="H71" s="17"/>
      <c r="I71" s="17"/>
      <c r="J71" s="22"/>
      <c r="K71" s="22"/>
      <c r="L71" s="17"/>
      <c r="M71" s="22"/>
      <c r="N71" s="22"/>
      <c r="P71" s="15"/>
    </row>
    <row r="72" spans="1:16" ht="12.75" customHeight="1" x14ac:dyDescent="0.15">
      <c r="A72" s="17"/>
      <c r="B72" s="17"/>
      <c r="C72" s="17"/>
      <c r="E72" s="17"/>
      <c r="F72" s="17"/>
      <c r="G72" s="17"/>
      <c r="H72" s="17"/>
      <c r="I72" s="17"/>
      <c r="J72" s="22"/>
      <c r="K72" s="22"/>
      <c r="L72" s="17"/>
      <c r="M72" s="22"/>
      <c r="N72" s="22"/>
      <c r="P72" s="15"/>
    </row>
    <row r="73" spans="1:16" ht="12.75" customHeight="1" x14ac:dyDescent="0.15">
      <c r="A73" s="17"/>
      <c r="B73" s="17"/>
      <c r="C73" s="17"/>
      <c r="E73" s="17"/>
      <c r="F73" s="17"/>
      <c r="G73" s="17"/>
      <c r="H73" s="17"/>
      <c r="I73" s="17"/>
      <c r="J73" s="22"/>
      <c r="K73" s="22"/>
      <c r="L73" s="17"/>
      <c r="M73" s="22"/>
      <c r="N73" s="22"/>
      <c r="P73" s="15"/>
    </row>
    <row r="74" spans="1:16" ht="12.75" customHeight="1" x14ac:dyDescent="0.15">
      <c r="A74" s="17"/>
      <c r="B74" s="17"/>
      <c r="C74" s="17"/>
      <c r="E74" s="17"/>
      <c r="F74" s="17"/>
      <c r="G74" s="17"/>
      <c r="H74" s="17"/>
      <c r="I74" s="17"/>
      <c r="J74" s="22"/>
      <c r="K74" s="22"/>
      <c r="L74" s="17"/>
      <c r="M74" s="22"/>
      <c r="N74" s="22"/>
      <c r="P74" s="15"/>
    </row>
    <row r="75" spans="1:16" ht="12.75" customHeight="1" x14ac:dyDescent="0.15">
      <c r="A75" s="17"/>
      <c r="B75" s="17"/>
      <c r="C75" s="17"/>
      <c r="E75" s="17"/>
      <c r="F75" s="17"/>
      <c r="G75" s="17"/>
      <c r="H75" s="17"/>
      <c r="I75" s="17"/>
      <c r="J75" s="22"/>
      <c r="K75" s="22"/>
      <c r="L75" s="17"/>
      <c r="M75" s="22"/>
      <c r="N75" s="22"/>
      <c r="P75" s="12"/>
    </row>
    <row r="76" spans="1:16" ht="12.75" customHeight="1" x14ac:dyDescent="0.15">
      <c r="A76" s="17"/>
      <c r="B76" s="17"/>
      <c r="C76" s="17"/>
      <c r="E76" s="17"/>
      <c r="F76" s="17"/>
      <c r="G76" s="17"/>
      <c r="H76" s="17"/>
      <c r="I76" s="17"/>
      <c r="J76" s="22"/>
      <c r="K76" s="22"/>
      <c r="L76" s="17"/>
      <c r="M76" s="22"/>
      <c r="N76" s="22"/>
      <c r="P76" s="15"/>
    </row>
    <row r="77" spans="1:16" ht="12.75" customHeight="1" x14ac:dyDescent="0.15">
      <c r="A77" s="17"/>
      <c r="B77" s="17"/>
      <c r="C77" s="17"/>
      <c r="E77" s="17"/>
      <c r="F77" s="17"/>
      <c r="G77" s="17"/>
      <c r="H77" s="17"/>
      <c r="I77" s="17"/>
      <c r="J77" s="22"/>
      <c r="K77" s="22"/>
      <c r="L77" s="17"/>
      <c r="M77" s="22"/>
      <c r="N77" s="22"/>
      <c r="P77" s="15"/>
    </row>
    <row r="78" spans="1:16" ht="12.75" customHeight="1" x14ac:dyDescent="0.15">
      <c r="A78" s="17"/>
      <c r="B78" s="17"/>
      <c r="C78" s="17"/>
      <c r="E78" s="17"/>
      <c r="F78" s="17"/>
      <c r="G78" s="17"/>
      <c r="H78" s="17"/>
      <c r="I78" s="17"/>
      <c r="J78" s="22"/>
      <c r="K78" s="22"/>
      <c r="L78" s="17"/>
      <c r="M78" s="22"/>
      <c r="N78" s="22"/>
      <c r="P78" s="15"/>
    </row>
    <row r="79" spans="1:16" ht="12.75" customHeight="1" x14ac:dyDescent="0.15">
      <c r="A79" s="17"/>
      <c r="B79" s="17"/>
      <c r="C79" s="17"/>
      <c r="E79" s="17"/>
      <c r="F79" s="17"/>
      <c r="G79" s="17"/>
      <c r="H79" s="17"/>
      <c r="I79" s="17"/>
      <c r="J79" s="22"/>
      <c r="K79" s="22"/>
      <c r="L79" s="17"/>
      <c r="M79" s="22"/>
      <c r="N79" s="22"/>
      <c r="P79" s="15"/>
    </row>
    <row r="80" spans="1:16" ht="12.75" customHeight="1" x14ac:dyDescent="0.15">
      <c r="A80" s="17"/>
      <c r="B80" s="17"/>
      <c r="C80" s="17"/>
      <c r="E80" s="17"/>
      <c r="F80" s="17"/>
      <c r="G80" s="17"/>
      <c r="H80" s="17"/>
      <c r="I80" s="17"/>
      <c r="J80" s="22"/>
      <c r="K80" s="22"/>
      <c r="L80" s="17"/>
      <c r="M80" s="22"/>
      <c r="N80" s="22"/>
      <c r="P80" s="15"/>
    </row>
    <row r="81" spans="1:16" ht="12.75" customHeight="1" x14ac:dyDescent="0.15">
      <c r="A81" s="17"/>
      <c r="B81" s="17"/>
      <c r="C81" s="17"/>
      <c r="E81" s="17"/>
      <c r="F81" s="17"/>
      <c r="G81" s="17"/>
      <c r="H81" s="17"/>
      <c r="I81" s="17"/>
      <c r="J81" s="22"/>
      <c r="K81" s="22"/>
      <c r="L81" s="17"/>
      <c r="M81" s="22"/>
      <c r="N81" s="22"/>
      <c r="P81" s="15"/>
    </row>
    <row r="82" spans="1:16" ht="12.75" customHeight="1" x14ac:dyDescent="0.15">
      <c r="A82" s="17"/>
      <c r="B82" s="17"/>
      <c r="C82" s="17"/>
      <c r="E82" s="17"/>
      <c r="F82" s="17"/>
      <c r="G82" s="17"/>
      <c r="H82" s="17"/>
      <c r="I82" s="17"/>
      <c r="J82" s="22"/>
      <c r="K82" s="22"/>
      <c r="L82" s="17"/>
      <c r="M82" s="22"/>
      <c r="N82" s="22"/>
      <c r="P82" s="15"/>
    </row>
    <row r="83" spans="1:16" ht="12.75" customHeight="1" x14ac:dyDescent="0.15">
      <c r="A83" s="17"/>
      <c r="B83" s="17"/>
      <c r="C83" s="17"/>
      <c r="E83" s="17"/>
      <c r="F83" s="17"/>
      <c r="G83" s="17"/>
      <c r="H83" s="17"/>
      <c r="I83" s="17"/>
      <c r="J83" s="22"/>
      <c r="K83" s="22"/>
      <c r="L83" s="17"/>
      <c r="M83" s="22"/>
      <c r="N83" s="22"/>
      <c r="P83" s="15"/>
    </row>
    <row r="84" spans="1:16" ht="12.75" customHeight="1" x14ac:dyDescent="0.15">
      <c r="A84" s="17"/>
      <c r="B84" s="17"/>
      <c r="C84" s="17"/>
      <c r="E84" s="17"/>
      <c r="F84" s="17"/>
      <c r="G84" s="17"/>
      <c r="H84" s="17"/>
      <c r="I84" s="17"/>
      <c r="J84" s="22"/>
      <c r="K84" s="22"/>
      <c r="L84" s="17"/>
      <c r="M84" s="22"/>
      <c r="N84" s="22"/>
      <c r="P84" s="15"/>
    </row>
    <row r="85" spans="1:16" ht="12.75" customHeight="1" x14ac:dyDescent="0.15">
      <c r="A85" s="17"/>
      <c r="B85" s="17"/>
      <c r="C85" s="17"/>
      <c r="E85" s="17"/>
      <c r="F85" s="17"/>
      <c r="G85" s="17"/>
      <c r="H85" s="17"/>
      <c r="I85" s="17"/>
      <c r="J85" s="22"/>
      <c r="K85" s="22"/>
      <c r="L85" s="17"/>
      <c r="M85" s="22"/>
      <c r="N85" s="22"/>
      <c r="P85" s="15"/>
    </row>
    <row r="86" spans="1:16" ht="12.75" customHeight="1" x14ac:dyDescent="0.15">
      <c r="A86" s="17"/>
      <c r="B86" s="17"/>
      <c r="C86" s="17"/>
      <c r="E86" s="17"/>
      <c r="F86" s="17"/>
      <c r="G86" s="17"/>
      <c r="H86" s="17"/>
      <c r="I86" s="17"/>
      <c r="J86" s="22"/>
      <c r="K86" s="22"/>
      <c r="L86" s="17"/>
      <c r="M86" s="22"/>
      <c r="N86" s="22"/>
      <c r="P86" s="15"/>
    </row>
    <row r="87" spans="1:16" ht="12.75" customHeight="1" x14ac:dyDescent="0.15">
      <c r="A87" s="17"/>
      <c r="B87" s="17"/>
      <c r="C87" s="17"/>
      <c r="E87" s="17"/>
      <c r="F87" s="17"/>
      <c r="G87" s="17"/>
      <c r="H87" s="17"/>
      <c r="I87" s="17"/>
      <c r="J87" s="22"/>
      <c r="K87" s="22"/>
      <c r="L87" s="17"/>
      <c r="M87" s="22"/>
      <c r="N87" s="22"/>
      <c r="P87" s="15"/>
    </row>
    <row r="88" spans="1:16" ht="12.75" customHeight="1" x14ac:dyDescent="0.15">
      <c r="A88" s="17"/>
      <c r="B88" s="17"/>
      <c r="C88" s="17"/>
      <c r="E88" s="17"/>
      <c r="F88" s="17"/>
      <c r="G88" s="17"/>
      <c r="H88" s="17"/>
      <c r="I88" s="17"/>
      <c r="J88" s="22"/>
      <c r="K88" s="22"/>
      <c r="L88" s="17"/>
      <c r="M88" s="22"/>
      <c r="N88" s="22"/>
      <c r="P88" s="15"/>
    </row>
    <row r="89" spans="1:16" ht="12.75" customHeight="1" x14ac:dyDescent="0.15">
      <c r="A89" s="17"/>
      <c r="B89" s="17"/>
      <c r="C89" s="17"/>
      <c r="E89" s="17"/>
      <c r="F89" s="17"/>
      <c r="G89" s="17"/>
      <c r="H89" s="17"/>
      <c r="I89" s="17"/>
      <c r="J89" s="22"/>
      <c r="K89" s="22"/>
      <c r="L89" s="17"/>
      <c r="M89" s="22"/>
      <c r="N89" s="22"/>
      <c r="P89" s="12"/>
    </row>
    <row r="90" spans="1:16" ht="12.75" customHeight="1" x14ac:dyDescent="0.15">
      <c r="A90" s="17"/>
      <c r="B90" s="17"/>
      <c r="C90" s="17"/>
      <c r="E90" s="17"/>
      <c r="F90" s="17"/>
      <c r="G90" s="17"/>
      <c r="H90" s="17"/>
      <c r="I90" s="17"/>
      <c r="J90" s="22"/>
      <c r="K90" s="22"/>
      <c r="L90" s="17"/>
      <c r="M90" s="22"/>
      <c r="N90" s="22"/>
      <c r="P90" s="12"/>
    </row>
    <row r="91" spans="1:16" ht="12.75" customHeight="1" x14ac:dyDescent="0.15">
      <c r="A91" s="17"/>
      <c r="B91" s="17"/>
      <c r="C91" s="17"/>
      <c r="E91" s="17"/>
      <c r="F91" s="17"/>
      <c r="G91" s="17"/>
      <c r="H91" s="17"/>
      <c r="I91" s="17"/>
      <c r="J91" s="22"/>
      <c r="K91" s="22"/>
      <c r="L91" s="17"/>
      <c r="M91" s="22"/>
      <c r="N91" s="22"/>
      <c r="P91" s="15"/>
    </row>
    <row r="92" spans="1:16" ht="12.75" customHeight="1" x14ac:dyDescent="0.15">
      <c r="A92" s="17"/>
      <c r="B92" s="17"/>
      <c r="C92" s="17"/>
      <c r="E92" s="17"/>
      <c r="F92" s="17"/>
      <c r="G92" s="17"/>
      <c r="H92" s="17"/>
      <c r="I92" s="17"/>
      <c r="J92" s="22"/>
      <c r="K92" s="22"/>
      <c r="L92" s="17"/>
      <c r="M92" s="22"/>
      <c r="N92" s="22"/>
      <c r="P92" s="17"/>
    </row>
    <row r="93" spans="1:16" ht="12.75" customHeight="1" x14ac:dyDescent="0.15">
      <c r="A93" s="17"/>
      <c r="B93" s="17"/>
      <c r="C93" s="17"/>
      <c r="E93" s="17"/>
      <c r="F93" s="17"/>
      <c r="G93" s="17"/>
      <c r="H93" s="17"/>
      <c r="I93" s="17"/>
      <c r="J93" s="22"/>
      <c r="K93" s="22"/>
      <c r="L93" s="17"/>
      <c r="M93" s="22"/>
      <c r="N93" s="22"/>
      <c r="P93" s="17"/>
    </row>
    <row r="94" spans="1:16" ht="12.75" customHeight="1" x14ac:dyDescent="0.15">
      <c r="A94" s="17"/>
      <c r="B94" s="17"/>
      <c r="C94" s="17"/>
      <c r="E94" s="17"/>
      <c r="F94" s="17"/>
      <c r="G94" s="17"/>
      <c r="H94" s="17"/>
      <c r="I94" s="17"/>
      <c r="J94" s="22"/>
      <c r="K94" s="22"/>
      <c r="L94" s="17"/>
      <c r="M94" s="22"/>
      <c r="N94" s="22"/>
      <c r="P94" s="17"/>
    </row>
    <row r="95" spans="1:16" ht="12.75" customHeight="1" x14ac:dyDescent="0.15">
      <c r="A95" s="17"/>
      <c r="B95" s="17"/>
      <c r="C95" s="17"/>
      <c r="E95" s="17"/>
      <c r="F95" s="17"/>
      <c r="G95" s="17"/>
      <c r="H95" s="17"/>
      <c r="I95" s="17"/>
      <c r="J95" s="22"/>
      <c r="K95" s="22"/>
      <c r="L95" s="17"/>
      <c r="M95" s="22"/>
      <c r="N95" s="22"/>
      <c r="P95" s="17"/>
    </row>
    <row r="96" spans="1:16" ht="12.75" customHeight="1" x14ac:dyDescent="0.15">
      <c r="A96" s="17"/>
      <c r="B96" s="17"/>
      <c r="C96" s="17"/>
      <c r="E96" s="17"/>
      <c r="F96" s="17"/>
      <c r="G96" s="17"/>
      <c r="H96" s="17"/>
      <c r="I96" s="17"/>
      <c r="J96" s="22"/>
      <c r="K96" s="22"/>
      <c r="L96" s="17"/>
      <c r="M96" s="22"/>
      <c r="N96" s="22"/>
      <c r="P96" s="17"/>
    </row>
    <row r="97" spans="1:16" ht="12.75" customHeight="1" x14ac:dyDescent="0.15">
      <c r="A97" s="17"/>
      <c r="B97" s="17"/>
      <c r="C97" s="17"/>
      <c r="E97" s="17"/>
      <c r="F97" s="17"/>
      <c r="G97" s="17"/>
      <c r="H97" s="17"/>
      <c r="I97" s="17"/>
      <c r="J97" s="22"/>
      <c r="K97" s="22"/>
      <c r="L97" s="17"/>
      <c r="M97" s="22"/>
      <c r="N97" s="22"/>
      <c r="P97" s="17"/>
    </row>
    <row r="98" spans="1:16" ht="12.75" customHeight="1" x14ac:dyDescent="0.15">
      <c r="A98" s="17"/>
      <c r="B98" s="17"/>
      <c r="C98" s="17"/>
      <c r="E98" s="17"/>
      <c r="F98" s="17"/>
      <c r="G98" s="17"/>
      <c r="H98" s="17"/>
      <c r="I98" s="17"/>
      <c r="J98" s="22"/>
      <c r="K98" s="22"/>
      <c r="L98" s="17"/>
      <c r="M98" s="22"/>
      <c r="N98" s="22"/>
      <c r="P98" s="17"/>
    </row>
    <row r="99" spans="1:16" ht="12.75" customHeight="1" x14ac:dyDescent="0.15">
      <c r="A99" s="17"/>
      <c r="B99" s="17"/>
      <c r="C99" s="17"/>
      <c r="E99" s="17"/>
      <c r="F99" s="17"/>
      <c r="G99" s="17"/>
      <c r="H99" s="17"/>
      <c r="I99" s="17"/>
      <c r="J99" s="22"/>
      <c r="K99" s="22"/>
      <c r="L99" s="17"/>
      <c r="M99" s="22"/>
      <c r="N99" s="22"/>
      <c r="P99" s="17"/>
    </row>
    <row r="100" spans="1:16" ht="12.75" customHeight="1" x14ac:dyDescent="0.15">
      <c r="A100" s="17"/>
      <c r="B100" s="17"/>
      <c r="C100" s="17"/>
      <c r="E100" s="17"/>
      <c r="F100" s="17"/>
      <c r="G100" s="17"/>
      <c r="H100" s="17"/>
      <c r="I100" s="17"/>
      <c r="J100" s="22"/>
      <c r="K100" s="22"/>
      <c r="L100" s="17"/>
      <c r="M100" s="22"/>
      <c r="N100" s="22"/>
      <c r="P100" s="17"/>
    </row>
    <row r="101" spans="1:16" ht="12.75" customHeight="1" x14ac:dyDescent="0.15">
      <c r="A101" s="17"/>
      <c r="B101" s="17"/>
      <c r="C101" s="17"/>
      <c r="E101" s="17"/>
      <c r="F101" s="17"/>
      <c r="G101" s="17"/>
      <c r="H101" s="17"/>
      <c r="I101" s="17"/>
      <c r="J101" s="22"/>
      <c r="K101" s="22"/>
      <c r="L101" s="17"/>
      <c r="M101" s="22"/>
      <c r="N101" s="22"/>
      <c r="P101" s="17"/>
    </row>
    <row r="102" spans="1:16" ht="12.75" customHeight="1" x14ac:dyDescent="0.15">
      <c r="A102" s="17"/>
      <c r="B102" s="17"/>
      <c r="C102" s="17"/>
      <c r="E102" s="17"/>
      <c r="F102" s="17"/>
      <c r="G102" s="17"/>
      <c r="H102" s="17"/>
      <c r="I102" s="17"/>
      <c r="J102" s="22"/>
      <c r="K102" s="22"/>
      <c r="L102" s="17"/>
      <c r="M102" s="22"/>
      <c r="N102" s="22"/>
      <c r="P102" s="17"/>
    </row>
    <row r="103" spans="1:16" ht="12.75" customHeight="1" x14ac:dyDescent="0.15">
      <c r="A103" s="17"/>
      <c r="B103" s="17"/>
      <c r="C103" s="17"/>
      <c r="E103" s="17"/>
      <c r="F103" s="17"/>
      <c r="G103" s="17"/>
      <c r="H103" s="17"/>
      <c r="I103" s="17"/>
      <c r="J103" s="22"/>
      <c r="K103" s="22"/>
      <c r="L103" s="17"/>
      <c r="M103" s="22"/>
      <c r="N103" s="22"/>
      <c r="P103" s="17"/>
    </row>
    <row r="104" spans="1:16" ht="12.75" customHeight="1" x14ac:dyDescent="0.15">
      <c r="A104" s="17"/>
      <c r="B104" s="17"/>
      <c r="C104" s="17"/>
      <c r="E104" s="17"/>
      <c r="F104" s="17"/>
      <c r="G104" s="17"/>
      <c r="H104" s="17"/>
      <c r="I104" s="17"/>
      <c r="J104" s="22"/>
      <c r="K104" s="22"/>
      <c r="L104" s="17"/>
      <c r="M104" s="22"/>
      <c r="N104" s="22"/>
      <c r="P104" s="17"/>
    </row>
    <row r="105" spans="1:16" ht="12.75" customHeight="1" x14ac:dyDescent="0.15">
      <c r="A105" s="17"/>
      <c r="B105" s="17"/>
      <c r="C105" s="17"/>
      <c r="E105" s="17"/>
      <c r="F105" s="17"/>
      <c r="G105" s="17"/>
      <c r="H105" s="17"/>
      <c r="I105" s="17"/>
      <c r="J105" s="22"/>
      <c r="K105" s="22"/>
      <c r="L105" s="17"/>
      <c r="M105" s="22"/>
      <c r="N105" s="22"/>
      <c r="P105" s="17"/>
    </row>
    <row r="106" spans="1:16" ht="12.75" customHeight="1" x14ac:dyDescent="0.15">
      <c r="A106" s="17"/>
      <c r="B106" s="17"/>
      <c r="C106" s="17"/>
      <c r="E106" s="17"/>
      <c r="F106" s="17"/>
      <c r="G106" s="17"/>
      <c r="H106" s="17"/>
      <c r="I106" s="17"/>
      <c r="J106" s="22"/>
      <c r="K106" s="22"/>
      <c r="L106" s="17"/>
      <c r="M106" s="22"/>
      <c r="N106" s="22"/>
      <c r="P106" s="17"/>
    </row>
    <row r="107" spans="1:16" ht="12.75" customHeight="1" x14ac:dyDescent="0.15">
      <c r="A107" s="17"/>
      <c r="B107" s="17"/>
      <c r="C107" s="17"/>
      <c r="E107" s="17"/>
      <c r="F107" s="17"/>
      <c r="G107" s="17"/>
      <c r="H107" s="17"/>
      <c r="I107" s="17"/>
      <c r="J107" s="22"/>
      <c r="K107" s="22"/>
      <c r="L107" s="17"/>
      <c r="M107" s="22"/>
      <c r="N107" s="22"/>
      <c r="P107" s="17"/>
    </row>
    <row r="108" spans="1:16" ht="12.75" customHeight="1" x14ac:dyDescent="0.15">
      <c r="A108" s="17"/>
      <c r="B108" s="17"/>
      <c r="C108" s="17"/>
      <c r="E108" s="17"/>
      <c r="F108" s="17"/>
      <c r="G108" s="17"/>
      <c r="H108" s="17"/>
      <c r="I108" s="17"/>
      <c r="J108" s="22"/>
      <c r="K108" s="22"/>
      <c r="L108" s="17"/>
      <c r="M108" s="22"/>
      <c r="N108" s="22"/>
      <c r="P108" s="17"/>
    </row>
    <row r="109" spans="1:16" ht="12.75" customHeight="1" x14ac:dyDescent="0.15">
      <c r="A109" s="17"/>
      <c r="B109" s="17"/>
      <c r="C109" s="17"/>
      <c r="E109" s="17"/>
      <c r="F109" s="17"/>
      <c r="G109" s="17"/>
      <c r="H109" s="17"/>
      <c r="I109" s="17"/>
      <c r="J109" s="22"/>
      <c r="K109" s="22"/>
      <c r="L109" s="17"/>
      <c r="M109" s="22"/>
      <c r="N109" s="22"/>
      <c r="P109" s="17"/>
    </row>
    <row r="110" spans="1:16" ht="12.75" customHeight="1" x14ac:dyDescent="0.15">
      <c r="A110" s="17"/>
      <c r="B110" s="17"/>
      <c r="C110" s="17"/>
      <c r="E110" s="17"/>
      <c r="F110" s="17"/>
      <c r="G110" s="17"/>
      <c r="H110" s="17"/>
      <c r="I110" s="17"/>
      <c r="J110" s="22"/>
      <c r="K110" s="22"/>
      <c r="L110" s="17"/>
      <c r="M110" s="22"/>
      <c r="N110" s="22"/>
      <c r="P110" s="17"/>
    </row>
    <row r="111" spans="1:16" ht="12.75" customHeight="1" x14ac:dyDescent="0.15">
      <c r="A111" s="17"/>
      <c r="B111" s="17"/>
      <c r="C111" s="17"/>
      <c r="E111" s="17"/>
      <c r="F111" s="17"/>
      <c r="G111" s="17"/>
      <c r="H111" s="17"/>
      <c r="I111" s="17"/>
      <c r="J111" s="22"/>
      <c r="K111" s="22"/>
      <c r="L111" s="17"/>
      <c r="M111" s="22"/>
      <c r="N111" s="22"/>
      <c r="P111" s="17"/>
    </row>
    <row r="112" spans="1:16" ht="12.75" customHeight="1" x14ac:dyDescent="0.15">
      <c r="A112" s="17"/>
      <c r="B112" s="17"/>
      <c r="C112" s="17"/>
      <c r="E112" s="17"/>
      <c r="F112" s="17"/>
      <c r="G112" s="17"/>
      <c r="H112" s="17"/>
      <c r="I112" s="17"/>
      <c r="J112" s="22"/>
      <c r="K112" s="22"/>
      <c r="L112" s="17"/>
      <c r="M112" s="22"/>
      <c r="N112" s="22"/>
      <c r="P112" s="17"/>
    </row>
    <row r="113" spans="1:16" ht="12.75" customHeight="1" x14ac:dyDescent="0.15">
      <c r="A113" s="17"/>
      <c r="B113" s="17"/>
      <c r="C113" s="17"/>
      <c r="E113" s="17"/>
      <c r="F113" s="17"/>
      <c r="G113" s="17"/>
      <c r="H113" s="17"/>
      <c r="I113" s="17"/>
      <c r="J113" s="22"/>
      <c r="K113" s="22"/>
      <c r="L113" s="17"/>
      <c r="M113" s="22"/>
      <c r="N113" s="22"/>
      <c r="P113" s="17"/>
    </row>
    <row r="114" spans="1:16" ht="12.75" customHeight="1" x14ac:dyDescent="0.15">
      <c r="A114" s="17"/>
      <c r="B114" s="17"/>
      <c r="C114" s="17"/>
      <c r="E114" s="17"/>
      <c r="F114" s="17"/>
      <c r="G114" s="17"/>
      <c r="H114" s="17"/>
      <c r="I114" s="17"/>
      <c r="J114" s="22"/>
      <c r="K114" s="22"/>
      <c r="L114" s="17"/>
      <c r="M114" s="22"/>
      <c r="N114" s="22"/>
      <c r="P114" s="17"/>
    </row>
    <row r="115" spans="1:16" ht="12.75" customHeight="1" x14ac:dyDescent="0.15">
      <c r="A115" s="17"/>
      <c r="B115" s="17"/>
      <c r="C115" s="17"/>
      <c r="E115" s="17"/>
      <c r="F115" s="17"/>
      <c r="G115" s="17"/>
      <c r="H115" s="17"/>
      <c r="I115" s="17"/>
      <c r="J115" s="22"/>
      <c r="K115" s="22"/>
      <c r="L115" s="17"/>
      <c r="M115" s="22"/>
      <c r="N115" s="22"/>
      <c r="P115" s="17"/>
    </row>
    <row r="116" spans="1:16" ht="12.75" customHeight="1" x14ac:dyDescent="0.15">
      <c r="A116" s="17"/>
      <c r="B116" s="17"/>
      <c r="C116" s="17"/>
      <c r="E116" s="17"/>
      <c r="F116" s="17"/>
      <c r="G116" s="17"/>
      <c r="H116" s="17"/>
      <c r="I116" s="17"/>
      <c r="J116" s="22"/>
      <c r="K116" s="22"/>
      <c r="L116" s="17"/>
      <c r="M116" s="22"/>
      <c r="N116" s="22"/>
      <c r="P116" s="17"/>
    </row>
    <row r="117" spans="1:16" ht="12.75" customHeight="1" x14ac:dyDescent="0.15">
      <c r="A117" s="17"/>
      <c r="B117" s="17"/>
      <c r="C117" s="17"/>
      <c r="E117" s="17"/>
      <c r="F117" s="17"/>
      <c r="G117" s="17"/>
      <c r="H117" s="17"/>
      <c r="I117" s="17"/>
      <c r="J117" s="22"/>
      <c r="K117" s="22"/>
      <c r="L117" s="17"/>
      <c r="M117" s="22"/>
      <c r="N117" s="22"/>
      <c r="P117" s="17"/>
    </row>
    <row r="118" spans="1:16" ht="12.75" customHeight="1" x14ac:dyDescent="0.15">
      <c r="A118" s="17"/>
      <c r="B118" s="17"/>
      <c r="C118" s="17"/>
      <c r="E118" s="17"/>
      <c r="F118" s="17"/>
      <c r="G118" s="17"/>
      <c r="H118" s="17"/>
      <c r="I118" s="17"/>
      <c r="J118" s="22"/>
      <c r="K118" s="22"/>
      <c r="L118" s="17"/>
      <c r="M118" s="22"/>
      <c r="N118" s="22"/>
      <c r="P118" s="17"/>
    </row>
    <row r="119" spans="1:16" ht="12.75" customHeight="1" x14ac:dyDescent="0.15">
      <c r="A119" s="17"/>
      <c r="B119" s="17"/>
      <c r="C119" s="17"/>
      <c r="E119" s="17"/>
      <c r="F119" s="17"/>
      <c r="G119" s="17"/>
      <c r="H119" s="17"/>
      <c r="I119" s="17"/>
      <c r="J119" s="22"/>
      <c r="K119" s="22"/>
      <c r="L119" s="17"/>
      <c r="M119" s="22"/>
      <c r="N119" s="22"/>
      <c r="P119" s="17"/>
    </row>
    <row r="120" spans="1:16" ht="12.75" customHeight="1" x14ac:dyDescent="0.15">
      <c r="A120" s="17"/>
      <c r="B120" s="17"/>
      <c r="C120" s="17"/>
      <c r="E120" s="17"/>
      <c r="F120" s="17"/>
      <c r="G120" s="17"/>
      <c r="H120" s="17"/>
      <c r="I120" s="17"/>
      <c r="J120" s="22"/>
      <c r="K120" s="22"/>
      <c r="L120" s="17"/>
      <c r="M120" s="22"/>
      <c r="N120" s="22"/>
      <c r="P120" s="17"/>
    </row>
    <row r="121" spans="1:16" ht="12.75" customHeight="1" x14ac:dyDescent="0.15">
      <c r="A121" s="17"/>
      <c r="B121" s="17"/>
      <c r="C121" s="17"/>
      <c r="E121" s="17"/>
      <c r="F121" s="17"/>
      <c r="G121" s="17"/>
      <c r="H121" s="17"/>
      <c r="I121" s="17"/>
      <c r="J121" s="22"/>
      <c r="K121" s="22"/>
      <c r="L121" s="17"/>
      <c r="M121" s="22"/>
      <c r="N121" s="22"/>
      <c r="P121" s="17"/>
    </row>
    <row r="122" spans="1:16" ht="12.75" customHeight="1" x14ac:dyDescent="0.15">
      <c r="A122" s="17"/>
      <c r="B122" s="17"/>
      <c r="C122" s="17"/>
      <c r="E122" s="17"/>
      <c r="F122" s="17"/>
      <c r="G122" s="17"/>
      <c r="H122" s="17"/>
      <c r="I122" s="17"/>
      <c r="J122" s="22"/>
      <c r="K122" s="22"/>
      <c r="L122" s="17"/>
      <c r="M122" s="22"/>
      <c r="N122" s="22"/>
      <c r="P122" s="17"/>
    </row>
    <row r="123" spans="1:16" ht="12.75" customHeight="1" x14ac:dyDescent="0.15">
      <c r="A123" s="17"/>
      <c r="B123" s="17"/>
      <c r="C123" s="17"/>
      <c r="E123" s="17"/>
      <c r="F123" s="17"/>
      <c r="G123" s="17"/>
      <c r="H123" s="17"/>
      <c r="I123" s="17"/>
      <c r="J123" s="22"/>
      <c r="K123" s="22"/>
      <c r="L123" s="17"/>
      <c r="M123" s="22"/>
      <c r="N123" s="22"/>
      <c r="P123" s="17"/>
    </row>
    <row r="124" spans="1:16" ht="12.75" customHeight="1" x14ac:dyDescent="0.15">
      <c r="A124" s="17"/>
      <c r="B124" s="17"/>
      <c r="C124" s="17"/>
      <c r="E124" s="17"/>
      <c r="F124" s="17"/>
      <c r="G124" s="17"/>
      <c r="H124" s="17"/>
      <c r="I124" s="17"/>
      <c r="J124" s="22"/>
      <c r="K124" s="22"/>
      <c r="L124" s="17"/>
      <c r="M124" s="22"/>
      <c r="N124" s="22"/>
      <c r="P124" s="17"/>
    </row>
    <row r="125" spans="1:16" ht="12.75" customHeight="1" x14ac:dyDescent="0.15">
      <c r="A125" s="17"/>
      <c r="B125" s="17"/>
      <c r="C125" s="17"/>
      <c r="E125" s="17"/>
      <c r="F125" s="17"/>
      <c r="G125" s="17"/>
      <c r="H125" s="17"/>
      <c r="I125" s="17"/>
      <c r="J125" s="22"/>
      <c r="K125" s="22"/>
      <c r="L125" s="17"/>
      <c r="M125" s="22"/>
      <c r="N125" s="22"/>
      <c r="P125" s="17"/>
    </row>
    <row r="126" spans="1:16" ht="12.75" customHeight="1" x14ac:dyDescent="0.15">
      <c r="A126" s="17"/>
      <c r="B126" s="17"/>
      <c r="C126" s="17"/>
      <c r="E126" s="17"/>
      <c r="F126" s="17"/>
      <c r="G126" s="17"/>
      <c r="H126" s="17"/>
      <c r="I126" s="17"/>
      <c r="J126" s="22"/>
      <c r="K126" s="22"/>
      <c r="L126" s="17"/>
      <c r="M126" s="22"/>
      <c r="N126" s="22"/>
      <c r="P126" s="17"/>
    </row>
    <row r="127" spans="1:16" ht="12.75" customHeight="1" x14ac:dyDescent="0.15">
      <c r="A127" s="17"/>
      <c r="B127" s="17"/>
      <c r="C127" s="17"/>
      <c r="E127" s="17"/>
      <c r="F127" s="17"/>
      <c r="G127" s="17"/>
      <c r="H127" s="17"/>
      <c r="I127" s="17"/>
      <c r="J127" s="22"/>
      <c r="K127" s="22"/>
      <c r="L127" s="17"/>
      <c r="M127" s="22"/>
      <c r="N127" s="22"/>
      <c r="P127" s="17"/>
    </row>
    <row r="128" spans="1:16" ht="12.75" customHeight="1" x14ac:dyDescent="0.15">
      <c r="A128" s="17"/>
      <c r="B128" s="17"/>
      <c r="C128" s="17"/>
      <c r="E128" s="17"/>
      <c r="F128" s="17"/>
      <c r="G128" s="17"/>
      <c r="H128" s="17"/>
      <c r="I128" s="17"/>
      <c r="J128" s="22"/>
      <c r="K128" s="22"/>
      <c r="L128" s="17"/>
      <c r="M128" s="22"/>
      <c r="N128" s="22"/>
      <c r="P128" s="17"/>
    </row>
    <row r="129" spans="1:16" ht="12.75" customHeight="1" x14ac:dyDescent="0.15">
      <c r="A129" s="17"/>
      <c r="B129" s="17"/>
      <c r="C129" s="17"/>
      <c r="E129" s="17"/>
      <c r="F129" s="17"/>
      <c r="G129" s="17"/>
      <c r="H129" s="17"/>
      <c r="I129" s="17"/>
      <c r="J129" s="22"/>
      <c r="K129" s="22"/>
      <c r="L129" s="17"/>
      <c r="M129" s="22"/>
      <c r="N129" s="22"/>
      <c r="P129" s="17"/>
    </row>
    <row r="130" spans="1:16" ht="12.75" customHeight="1" x14ac:dyDescent="0.15">
      <c r="A130" s="17"/>
      <c r="B130" s="17"/>
      <c r="C130" s="17"/>
      <c r="E130" s="17"/>
      <c r="F130" s="17"/>
      <c r="G130" s="17"/>
      <c r="H130" s="17"/>
      <c r="I130" s="17"/>
      <c r="J130" s="22"/>
      <c r="K130" s="22"/>
      <c r="L130" s="17"/>
      <c r="M130" s="22"/>
      <c r="N130" s="22"/>
      <c r="P130" s="17"/>
    </row>
    <row r="131" spans="1:16" ht="12.75" customHeight="1" x14ac:dyDescent="0.15">
      <c r="A131" s="17"/>
      <c r="B131" s="17"/>
      <c r="C131" s="17"/>
      <c r="E131" s="17"/>
      <c r="F131" s="17"/>
      <c r="G131" s="17"/>
      <c r="H131" s="17"/>
      <c r="I131" s="17"/>
      <c r="J131" s="22"/>
      <c r="K131" s="22"/>
      <c r="L131" s="17"/>
      <c r="M131" s="22"/>
      <c r="N131" s="22"/>
      <c r="P131" s="17"/>
    </row>
    <row r="132" spans="1:16" ht="12.75" customHeight="1" x14ac:dyDescent="0.15">
      <c r="A132" s="17"/>
      <c r="B132" s="17"/>
      <c r="C132" s="17"/>
      <c r="E132" s="17"/>
      <c r="F132" s="17"/>
      <c r="G132" s="17"/>
      <c r="H132" s="17"/>
      <c r="I132" s="17"/>
      <c r="J132" s="22"/>
      <c r="K132" s="22"/>
      <c r="L132" s="17"/>
      <c r="M132" s="22"/>
      <c r="N132" s="22"/>
      <c r="P132" s="17"/>
    </row>
    <row r="133" spans="1:16" ht="12.75" customHeight="1" x14ac:dyDescent="0.15">
      <c r="A133" s="17"/>
      <c r="B133" s="17"/>
      <c r="C133" s="17"/>
      <c r="E133" s="17"/>
      <c r="F133" s="17"/>
      <c r="G133" s="17"/>
      <c r="H133" s="17"/>
      <c r="I133" s="17"/>
      <c r="J133" s="22"/>
      <c r="K133" s="22"/>
      <c r="L133" s="17"/>
      <c r="M133" s="22"/>
      <c r="N133" s="22"/>
      <c r="P133" s="17"/>
    </row>
    <row r="134" spans="1:16" ht="12.75" customHeight="1" x14ac:dyDescent="0.15">
      <c r="A134" s="17"/>
      <c r="B134" s="17"/>
      <c r="C134" s="17"/>
      <c r="E134" s="17"/>
      <c r="F134" s="17"/>
      <c r="G134" s="17"/>
      <c r="H134" s="17"/>
      <c r="I134" s="17"/>
      <c r="J134" s="22"/>
      <c r="K134" s="22"/>
      <c r="L134" s="17"/>
      <c r="M134" s="22"/>
      <c r="N134" s="22"/>
      <c r="P134" s="17"/>
    </row>
    <row r="135" spans="1:16" ht="12.75" customHeight="1" x14ac:dyDescent="0.15">
      <c r="A135" s="17"/>
      <c r="B135" s="17"/>
      <c r="C135" s="17"/>
      <c r="E135" s="17"/>
      <c r="F135" s="17"/>
      <c r="G135" s="17"/>
      <c r="H135" s="17"/>
      <c r="I135" s="17"/>
      <c r="J135" s="22"/>
      <c r="K135" s="22"/>
      <c r="L135" s="17"/>
      <c r="M135" s="22"/>
      <c r="N135" s="22"/>
      <c r="P135" s="17"/>
    </row>
    <row r="136" spans="1:16" ht="12.75" customHeight="1" x14ac:dyDescent="0.15">
      <c r="A136" s="17"/>
      <c r="B136" s="17"/>
      <c r="C136" s="17"/>
      <c r="E136" s="17"/>
      <c r="F136" s="17"/>
      <c r="G136" s="17"/>
      <c r="H136" s="17"/>
      <c r="I136" s="17"/>
      <c r="J136" s="22"/>
      <c r="K136" s="22"/>
      <c r="L136" s="17"/>
      <c r="M136" s="22"/>
      <c r="N136" s="22"/>
      <c r="P136" s="17"/>
    </row>
    <row r="137" spans="1:16" ht="12.75" customHeight="1" x14ac:dyDescent="0.15">
      <c r="A137" s="17"/>
      <c r="B137" s="17"/>
      <c r="C137" s="17"/>
      <c r="E137" s="17"/>
      <c r="F137" s="17"/>
      <c r="G137" s="17"/>
      <c r="H137" s="17"/>
      <c r="I137" s="17"/>
      <c r="J137" s="22"/>
      <c r="K137" s="22"/>
      <c r="L137" s="17"/>
      <c r="M137" s="22"/>
      <c r="N137" s="22"/>
      <c r="P137" s="17"/>
    </row>
    <row r="138" spans="1:16" ht="12.75" customHeight="1" x14ac:dyDescent="0.15">
      <c r="A138" s="17"/>
      <c r="B138" s="17"/>
      <c r="C138" s="17"/>
      <c r="E138" s="17"/>
      <c r="F138" s="17"/>
      <c r="G138" s="17"/>
      <c r="H138" s="17"/>
      <c r="I138" s="17"/>
      <c r="J138" s="22"/>
      <c r="K138" s="22"/>
      <c r="L138" s="17"/>
      <c r="M138" s="22"/>
      <c r="N138" s="22"/>
      <c r="P138" s="17"/>
    </row>
    <row r="139" spans="1:16" ht="12.75" customHeight="1" x14ac:dyDescent="0.15">
      <c r="A139" s="17"/>
      <c r="B139" s="17"/>
      <c r="C139" s="17"/>
      <c r="E139" s="17"/>
      <c r="F139" s="17"/>
      <c r="G139" s="17"/>
      <c r="H139" s="17"/>
      <c r="I139" s="17"/>
      <c r="J139" s="22"/>
      <c r="K139" s="22"/>
      <c r="L139" s="17"/>
      <c r="M139" s="22"/>
      <c r="N139" s="22"/>
      <c r="P139" s="17"/>
    </row>
    <row r="140" spans="1:16" ht="12.75" customHeight="1" x14ac:dyDescent="0.15">
      <c r="A140" s="17"/>
      <c r="B140" s="17"/>
      <c r="C140" s="17"/>
      <c r="E140" s="17"/>
      <c r="F140" s="17"/>
      <c r="G140" s="17"/>
      <c r="H140" s="17"/>
      <c r="I140" s="17"/>
      <c r="J140" s="22"/>
      <c r="K140" s="22"/>
      <c r="L140" s="17"/>
      <c r="M140" s="22"/>
      <c r="N140" s="22"/>
      <c r="P140" s="17"/>
    </row>
    <row r="141" spans="1:16" ht="12.75" customHeight="1" x14ac:dyDescent="0.15">
      <c r="A141" s="17"/>
      <c r="B141" s="17"/>
      <c r="C141" s="17"/>
      <c r="E141" s="17"/>
      <c r="F141" s="17"/>
      <c r="G141" s="17"/>
      <c r="H141" s="17"/>
      <c r="I141" s="17"/>
      <c r="J141" s="22"/>
      <c r="K141" s="22"/>
      <c r="L141" s="17"/>
      <c r="M141" s="22"/>
      <c r="N141" s="22"/>
      <c r="P141" s="17"/>
    </row>
    <row r="142" spans="1:16" ht="12.75" customHeight="1" x14ac:dyDescent="0.15">
      <c r="A142" s="17"/>
      <c r="B142" s="17"/>
      <c r="C142" s="17"/>
      <c r="E142" s="17"/>
      <c r="F142" s="17"/>
      <c r="G142" s="17"/>
      <c r="H142" s="17"/>
      <c r="I142" s="17"/>
      <c r="J142" s="22"/>
      <c r="K142" s="22"/>
      <c r="L142" s="17"/>
      <c r="M142" s="22"/>
      <c r="N142" s="22"/>
      <c r="P142" s="17"/>
    </row>
    <row r="143" spans="1:16" ht="12.75" customHeight="1" x14ac:dyDescent="0.15">
      <c r="A143" s="17"/>
      <c r="B143" s="17"/>
      <c r="C143" s="17"/>
      <c r="E143" s="17"/>
      <c r="F143" s="17"/>
      <c r="G143" s="17"/>
      <c r="H143" s="17"/>
      <c r="I143" s="17"/>
      <c r="J143" s="22"/>
      <c r="K143" s="22"/>
      <c r="L143" s="17"/>
      <c r="M143" s="22"/>
      <c r="N143" s="22"/>
      <c r="P143" s="17"/>
    </row>
    <row r="144" spans="1:16" ht="12.75" customHeight="1" x14ac:dyDescent="0.15">
      <c r="A144" s="17"/>
      <c r="B144" s="17"/>
      <c r="C144" s="17"/>
      <c r="E144" s="17"/>
      <c r="F144" s="17"/>
      <c r="G144" s="17"/>
      <c r="H144" s="17"/>
      <c r="I144" s="17"/>
      <c r="J144" s="22"/>
      <c r="K144" s="22"/>
      <c r="L144" s="17"/>
      <c r="M144" s="22"/>
      <c r="N144" s="22"/>
      <c r="P144" s="17"/>
    </row>
    <row r="145" spans="1:16" ht="12.75" customHeight="1" x14ac:dyDescent="0.15">
      <c r="A145" s="17"/>
      <c r="B145" s="17"/>
      <c r="C145" s="17"/>
      <c r="E145" s="17"/>
      <c r="F145" s="17"/>
      <c r="G145" s="17"/>
      <c r="H145" s="17"/>
      <c r="I145" s="17"/>
      <c r="J145" s="22"/>
      <c r="K145" s="22"/>
      <c r="L145" s="17"/>
      <c r="M145" s="22"/>
      <c r="N145" s="22"/>
      <c r="P145" s="17"/>
    </row>
    <row r="146" spans="1:16" ht="12.75" customHeight="1" x14ac:dyDescent="0.15">
      <c r="A146" s="17"/>
      <c r="B146" s="17"/>
      <c r="C146" s="17"/>
      <c r="E146" s="17"/>
      <c r="F146" s="17"/>
      <c r="G146" s="17"/>
      <c r="H146" s="17"/>
      <c r="I146" s="17"/>
      <c r="J146" s="22"/>
      <c r="K146" s="22"/>
      <c r="L146" s="17"/>
      <c r="M146" s="22"/>
      <c r="N146" s="22"/>
      <c r="P146" s="17"/>
    </row>
    <row r="147" spans="1:16" ht="12.75" customHeight="1" x14ac:dyDescent="0.15">
      <c r="A147" s="17"/>
      <c r="B147" s="17"/>
      <c r="C147" s="17"/>
      <c r="E147" s="17"/>
      <c r="F147" s="17"/>
      <c r="G147" s="17"/>
      <c r="H147" s="17"/>
      <c r="I147" s="17"/>
      <c r="J147" s="22"/>
      <c r="K147" s="22"/>
      <c r="L147" s="17"/>
      <c r="M147" s="22"/>
      <c r="N147" s="22"/>
      <c r="P147" s="17"/>
    </row>
    <row r="148" spans="1:16" ht="12.75" customHeight="1" x14ac:dyDescent="0.15">
      <c r="A148" s="17"/>
      <c r="B148" s="17"/>
      <c r="C148" s="17"/>
      <c r="E148" s="17"/>
      <c r="F148" s="17"/>
      <c r="G148" s="17"/>
      <c r="H148" s="17"/>
      <c r="I148" s="17"/>
      <c r="J148" s="22"/>
      <c r="K148" s="22"/>
      <c r="L148" s="17"/>
      <c r="M148" s="22"/>
      <c r="N148" s="22"/>
      <c r="P148" s="17"/>
    </row>
    <row r="149" spans="1:16" ht="12.75" customHeight="1" x14ac:dyDescent="0.15">
      <c r="A149" s="17"/>
      <c r="B149" s="17"/>
      <c r="C149" s="17"/>
      <c r="E149" s="17"/>
      <c r="F149" s="17"/>
      <c r="G149" s="17"/>
      <c r="H149" s="17"/>
      <c r="I149" s="17"/>
      <c r="J149" s="22"/>
      <c r="K149" s="22"/>
      <c r="L149" s="17"/>
      <c r="M149" s="22"/>
      <c r="N149" s="22"/>
      <c r="P149" s="17"/>
    </row>
    <row r="150" spans="1:16" ht="12.75" customHeight="1" x14ac:dyDescent="0.15">
      <c r="A150" s="17"/>
      <c r="B150" s="17"/>
      <c r="C150" s="17"/>
      <c r="E150" s="17"/>
      <c r="F150" s="17"/>
      <c r="G150" s="17"/>
      <c r="H150" s="17"/>
      <c r="I150" s="17"/>
      <c r="J150" s="22"/>
      <c r="K150" s="22"/>
      <c r="L150" s="17"/>
      <c r="M150" s="22"/>
      <c r="N150" s="22"/>
      <c r="P150" s="17"/>
    </row>
    <row r="151" spans="1:16" ht="12.75" customHeight="1" x14ac:dyDescent="0.15">
      <c r="A151" s="17"/>
      <c r="B151" s="17"/>
      <c r="C151" s="17"/>
      <c r="E151" s="17"/>
      <c r="F151" s="17"/>
      <c r="G151" s="17"/>
      <c r="H151" s="17"/>
      <c r="I151" s="17"/>
      <c r="J151" s="22"/>
      <c r="K151" s="22"/>
      <c r="L151" s="17"/>
      <c r="M151" s="22"/>
      <c r="N151" s="22"/>
      <c r="P151" s="17"/>
    </row>
    <row r="152" spans="1:16" ht="12.75" customHeight="1" x14ac:dyDescent="0.15">
      <c r="A152" s="17"/>
      <c r="B152" s="17"/>
      <c r="C152" s="17"/>
      <c r="E152" s="17"/>
      <c r="F152" s="17"/>
      <c r="G152" s="17"/>
      <c r="H152" s="17"/>
      <c r="I152" s="17"/>
      <c r="J152" s="22"/>
      <c r="K152" s="22"/>
      <c r="L152" s="17"/>
      <c r="M152" s="22"/>
      <c r="N152" s="22"/>
      <c r="P152" s="17"/>
    </row>
    <row r="153" spans="1:16" ht="12.75" customHeight="1" x14ac:dyDescent="0.15">
      <c r="A153" s="17"/>
      <c r="B153" s="17"/>
      <c r="C153" s="17"/>
      <c r="E153" s="17"/>
      <c r="F153" s="17"/>
      <c r="G153" s="17"/>
      <c r="H153" s="17"/>
      <c r="I153" s="17"/>
      <c r="J153" s="22"/>
      <c r="K153" s="22"/>
      <c r="L153" s="17"/>
      <c r="M153" s="22"/>
      <c r="N153" s="22"/>
      <c r="P153" s="17"/>
    </row>
    <row r="154" spans="1:16" ht="12.75" customHeight="1" x14ac:dyDescent="0.15">
      <c r="A154" s="17"/>
      <c r="B154" s="17"/>
      <c r="C154" s="17"/>
      <c r="E154" s="17"/>
      <c r="F154" s="17"/>
      <c r="G154" s="17"/>
      <c r="H154" s="17"/>
      <c r="I154" s="17"/>
      <c r="J154" s="22"/>
      <c r="K154" s="22"/>
      <c r="L154" s="17"/>
      <c r="M154" s="22"/>
      <c r="N154" s="22"/>
      <c r="P154" s="17"/>
    </row>
    <row r="155" spans="1:16" ht="12.75" customHeight="1" x14ac:dyDescent="0.15">
      <c r="A155" s="17"/>
      <c r="B155" s="17"/>
      <c r="C155" s="17"/>
      <c r="E155" s="17"/>
      <c r="F155" s="17"/>
      <c r="G155" s="17"/>
      <c r="H155" s="17"/>
      <c r="I155" s="17"/>
      <c r="J155" s="22"/>
      <c r="K155" s="22"/>
      <c r="L155" s="17"/>
      <c r="M155" s="22"/>
      <c r="N155" s="22"/>
      <c r="P155" s="17"/>
    </row>
    <row r="156" spans="1:16" ht="12.75" customHeight="1" x14ac:dyDescent="0.15">
      <c r="A156" s="17"/>
      <c r="B156" s="17"/>
      <c r="C156" s="17"/>
      <c r="E156" s="17"/>
      <c r="F156" s="17"/>
      <c r="G156" s="17"/>
      <c r="H156" s="17"/>
      <c r="I156" s="17"/>
      <c r="J156" s="22"/>
      <c r="K156" s="22"/>
      <c r="L156" s="17"/>
      <c r="M156" s="22"/>
      <c r="N156" s="22"/>
      <c r="P156" s="17"/>
    </row>
    <row r="157" spans="1:16" ht="12.75" customHeight="1" x14ac:dyDescent="0.15">
      <c r="A157" s="17"/>
      <c r="B157" s="17"/>
      <c r="C157" s="17"/>
      <c r="E157" s="17"/>
      <c r="F157" s="17"/>
      <c r="G157" s="17"/>
      <c r="H157" s="17"/>
      <c r="I157" s="17"/>
      <c r="J157" s="22"/>
      <c r="K157" s="22"/>
      <c r="L157" s="17"/>
      <c r="M157" s="22"/>
      <c r="N157" s="22"/>
      <c r="P157" s="17"/>
    </row>
    <row r="158" spans="1:16" ht="12.75" customHeight="1" x14ac:dyDescent="0.15">
      <c r="A158" s="17"/>
      <c r="B158" s="17"/>
      <c r="C158" s="17"/>
      <c r="E158" s="17"/>
      <c r="F158" s="17"/>
      <c r="G158" s="17"/>
      <c r="H158" s="17"/>
      <c r="I158" s="17"/>
      <c r="J158" s="22"/>
      <c r="K158" s="22"/>
      <c r="L158" s="17"/>
      <c r="M158" s="22"/>
      <c r="N158" s="22"/>
      <c r="P158" s="17"/>
    </row>
    <row r="159" spans="1:16" ht="12.75" customHeight="1" x14ac:dyDescent="0.15">
      <c r="A159" s="17"/>
      <c r="B159" s="17"/>
      <c r="C159" s="17"/>
      <c r="E159" s="17"/>
      <c r="F159" s="17"/>
      <c r="G159" s="17"/>
      <c r="H159" s="17"/>
      <c r="I159" s="17"/>
      <c r="J159" s="22"/>
      <c r="K159" s="22"/>
      <c r="L159" s="17"/>
      <c r="M159" s="22"/>
      <c r="N159" s="22"/>
      <c r="P159" s="17"/>
    </row>
    <row r="160" spans="1:16" ht="12.75" customHeight="1" x14ac:dyDescent="0.15">
      <c r="A160" s="17"/>
      <c r="B160" s="17"/>
      <c r="C160" s="17"/>
      <c r="E160" s="17"/>
      <c r="F160" s="17"/>
      <c r="G160" s="17"/>
      <c r="H160" s="17"/>
      <c r="I160" s="17"/>
      <c r="J160" s="22"/>
      <c r="K160" s="22"/>
      <c r="L160" s="17"/>
      <c r="M160" s="22"/>
      <c r="N160" s="22"/>
      <c r="P160" s="17"/>
    </row>
    <row r="161" spans="1:16" ht="12.75" customHeight="1" x14ac:dyDescent="0.15">
      <c r="A161" s="17"/>
      <c r="B161" s="17"/>
      <c r="C161" s="17"/>
      <c r="E161" s="17"/>
      <c r="F161" s="17"/>
      <c r="G161" s="17"/>
      <c r="H161" s="17"/>
      <c r="I161" s="17"/>
      <c r="J161" s="22"/>
      <c r="K161" s="22"/>
      <c r="L161" s="17"/>
      <c r="M161" s="22"/>
      <c r="N161" s="22"/>
      <c r="P161" s="17"/>
    </row>
    <row r="162" spans="1:16" ht="12.75" customHeight="1" x14ac:dyDescent="0.15">
      <c r="A162" s="17"/>
      <c r="B162" s="17"/>
      <c r="C162" s="17"/>
      <c r="E162" s="17"/>
      <c r="F162" s="17"/>
      <c r="G162" s="17"/>
      <c r="H162" s="17"/>
      <c r="I162" s="17"/>
      <c r="J162" s="22"/>
      <c r="K162" s="22"/>
      <c r="L162" s="17"/>
      <c r="M162" s="22"/>
      <c r="N162" s="22"/>
      <c r="P162" s="17"/>
    </row>
    <row r="163" spans="1:16" ht="12.75" customHeight="1" x14ac:dyDescent="0.15">
      <c r="A163" s="17"/>
      <c r="B163" s="17"/>
      <c r="C163" s="17"/>
      <c r="E163" s="17"/>
      <c r="F163" s="17"/>
      <c r="G163" s="17"/>
      <c r="H163" s="17"/>
      <c r="I163" s="17"/>
      <c r="J163" s="22"/>
      <c r="K163" s="22"/>
      <c r="L163" s="17"/>
      <c r="M163" s="22"/>
      <c r="N163" s="22"/>
      <c r="P163" s="17"/>
    </row>
    <row r="164" spans="1:16" ht="12.75" customHeight="1" x14ac:dyDescent="0.15">
      <c r="A164" s="17"/>
      <c r="B164" s="17"/>
      <c r="C164" s="17"/>
      <c r="E164" s="17"/>
      <c r="F164" s="17"/>
      <c r="G164" s="17"/>
      <c r="H164" s="17"/>
      <c r="I164" s="17"/>
      <c r="J164" s="22"/>
      <c r="K164" s="22"/>
      <c r="L164" s="17"/>
      <c r="M164" s="22"/>
      <c r="N164" s="22"/>
      <c r="P164" s="17"/>
    </row>
    <row r="165" spans="1:16" ht="12.75" customHeight="1" x14ac:dyDescent="0.15">
      <c r="A165" s="17"/>
      <c r="B165" s="17"/>
      <c r="C165" s="17"/>
      <c r="E165" s="17"/>
      <c r="F165" s="17"/>
      <c r="G165" s="17"/>
      <c r="H165" s="17"/>
      <c r="I165" s="17"/>
      <c r="J165" s="22"/>
      <c r="K165" s="22"/>
      <c r="L165" s="17"/>
      <c r="M165" s="22"/>
      <c r="N165" s="22"/>
      <c r="P165" s="17"/>
    </row>
    <row r="166" spans="1:16" ht="12.75" customHeight="1" x14ac:dyDescent="0.15">
      <c r="A166" s="17"/>
      <c r="B166" s="17"/>
      <c r="C166" s="17"/>
      <c r="E166" s="17"/>
      <c r="F166" s="17"/>
      <c r="G166" s="17"/>
      <c r="H166" s="17"/>
      <c r="I166" s="17"/>
      <c r="J166" s="22"/>
      <c r="K166" s="22"/>
      <c r="L166" s="17"/>
      <c r="M166" s="22"/>
      <c r="N166" s="22"/>
      <c r="P166" s="17"/>
    </row>
    <row r="167" spans="1:16" ht="12.75" customHeight="1" x14ac:dyDescent="0.15">
      <c r="A167" s="17"/>
      <c r="B167" s="17"/>
      <c r="C167" s="17"/>
      <c r="E167" s="17"/>
      <c r="F167" s="17"/>
      <c r="G167" s="17"/>
      <c r="H167" s="17"/>
      <c r="I167" s="17"/>
      <c r="J167" s="22"/>
      <c r="K167" s="22"/>
      <c r="L167" s="17"/>
      <c r="M167" s="22"/>
      <c r="N167" s="22"/>
      <c r="P167" s="17"/>
    </row>
    <row r="168" spans="1:16" ht="12.75" customHeight="1" x14ac:dyDescent="0.15">
      <c r="A168" s="17"/>
      <c r="B168" s="17"/>
      <c r="C168" s="17"/>
      <c r="E168" s="17"/>
      <c r="F168" s="17"/>
      <c r="G168" s="17"/>
      <c r="H168" s="17"/>
      <c r="I168" s="17"/>
      <c r="J168" s="22"/>
      <c r="K168" s="22"/>
      <c r="L168" s="17"/>
      <c r="M168" s="22"/>
      <c r="N168" s="22"/>
      <c r="P168" s="17"/>
    </row>
    <row r="169" spans="1:16" ht="12.75" customHeight="1" x14ac:dyDescent="0.15">
      <c r="A169" s="17"/>
      <c r="B169" s="17"/>
      <c r="C169" s="17"/>
      <c r="E169" s="17"/>
      <c r="F169" s="17"/>
      <c r="G169" s="17"/>
      <c r="H169" s="17"/>
      <c r="I169" s="17"/>
      <c r="J169" s="22"/>
      <c r="K169" s="22"/>
      <c r="L169" s="17"/>
      <c r="M169" s="22"/>
      <c r="N169" s="22"/>
      <c r="P169" s="17"/>
    </row>
    <row r="170" spans="1:16" ht="12.75" customHeight="1" x14ac:dyDescent="0.15">
      <c r="A170" s="17"/>
      <c r="B170" s="17"/>
      <c r="C170" s="17"/>
      <c r="E170" s="17"/>
      <c r="F170" s="17"/>
      <c r="G170" s="17"/>
      <c r="H170" s="17"/>
      <c r="I170" s="17"/>
      <c r="J170" s="22"/>
      <c r="K170" s="22"/>
      <c r="L170" s="17"/>
      <c r="M170" s="22"/>
      <c r="N170" s="22"/>
      <c r="P170" s="17"/>
    </row>
    <row r="171" spans="1:16" ht="12.75" customHeight="1" x14ac:dyDescent="0.15">
      <c r="A171" s="17"/>
      <c r="B171" s="17"/>
      <c r="C171" s="17"/>
      <c r="E171" s="17"/>
      <c r="F171" s="17"/>
      <c r="G171" s="17"/>
      <c r="H171" s="17"/>
      <c r="I171" s="17"/>
      <c r="J171" s="22"/>
      <c r="K171" s="22"/>
      <c r="L171" s="17"/>
      <c r="M171" s="22"/>
      <c r="N171" s="22"/>
      <c r="P171" s="17"/>
    </row>
    <row r="172" spans="1:16" ht="12.75" customHeight="1" x14ac:dyDescent="0.15">
      <c r="A172" s="17"/>
      <c r="B172" s="17"/>
      <c r="C172" s="17"/>
      <c r="E172" s="17"/>
      <c r="F172" s="17"/>
      <c r="G172" s="17"/>
      <c r="H172" s="17"/>
      <c r="I172" s="17"/>
      <c r="J172" s="22"/>
      <c r="K172" s="22"/>
      <c r="L172" s="17"/>
      <c r="M172" s="22"/>
      <c r="N172" s="22"/>
      <c r="P172" s="17"/>
    </row>
    <row r="173" spans="1:16" ht="12.75" customHeight="1" x14ac:dyDescent="0.15">
      <c r="A173" s="17"/>
      <c r="B173" s="17"/>
      <c r="C173" s="17"/>
      <c r="E173" s="17"/>
      <c r="F173" s="17"/>
      <c r="G173" s="17"/>
      <c r="H173" s="17"/>
      <c r="I173" s="17"/>
      <c r="J173" s="22"/>
      <c r="K173" s="22"/>
      <c r="L173" s="17"/>
      <c r="M173" s="22"/>
      <c r="N173" s="22"/>
      <c r="P173" s="17"/>
    </row>
    <row r="174" spans="1:16" ht="12.75" customHeight="1" x14ac:dyDescent="0.15">
      <c r="A174" s="17"/>
      <c r="B174" s="17"/>
      <c r="C174" s="17"/>
      <c r="E174" s="17"/>
      <c r="F174" s="17"/>
      <c r="G174" s="17"/>
      <c r="H174" s="17"/>
      <c r="I174" s="17"/>
      <c r="J174" s="22"/>
      <c r="K174" s="22"/>
      <c r="L174" s="17"/>
      <c r="M174" s="22"/>
      <c r="N174" s="22"/>
      <c r="P174" s="17"/>
    </row>
    <row r="175" spans="1:16" ht="12.75" customHeight="1" x14ac:dyDescent="0.15">
      <c r="A175" s="17"/>
      <c r="B175" s="17"/>
      <c r="C175" s="17"/>
      <c r="E175" s="17"/>
      <c r="F175" s="17"/>
      <c r="G175" s="17"/>
      <c r="H175" s="17"/>
      <c r="I175" s="17"/>
      <c r="J175" s="22"/>
      <c r="K175" s="22"/>
      <c r="L175" s="17"/>
      <c r="M175" s="22"/>
      <c r="N175" s="22"/>
      <c r="P175" s="17"/>
    </row>
    <row r="176" spans="1:16" ht="12.75" customHeight="1" x14ac:dyDescent="0.15">
      <c r="A176" s="17"/>
      <c r="B176" s="17"/>
      <c r="C176" s="17"/>
      <c r="E176" s="17"/>
      <c r="F176" s="17"/>
      <c r="G176" s="17"/>
      <c r="H176" s="17"/>
      <c r="I176" s="17"/>
      <c r="J176" s="22"/>
      <c r="K176" s="22"/>
      <c r="L176" s="17"/>
      <c r="M176" s="22"/>
      <c r="N176" s="22"/>
      <c r="P176" s="17"/>
    </row>
    <row r="177" spans="1:16" ht="12.75" customHeight="1" x14ac:dyDescent="0.15">
      <c r="A177" s="17"/>
      <c r="B177" s="17"/>
      <c r="C177" s="17"/>
      <c r="E177" s="17"/>
      <c r="F177" s="17"/>
      <c r="G177" s="17"/>
      <c r="H177" s="17"/>
      <c r="I177" s="17"/>
      <c r="J177" s="22"/>
      <c r="K177" s="22"/>
      <c r="L177" s="17"/>
      <c r="M177" s="22"/>
      <c r="N177" s="22"/>
      <c r="P177" s="17"/>
    </row>
    <row r="178" spans="1:16" ht="12.75" customHeight="1" x14ac:dyDescent="0.15">
      <c r="A178" s="17"/>
      <c r="B178" s="17"/>
      <c r="C178" s="17"/>
      <c r="E178" s="17"/>
      <c r="F178" s="17"/>
      <c r="G178" s="17"/>
      <c r="H178" s="17"/>
      <c r="I178" s="17"/>
      <c r="J178" s="22"/>
      <c r="K178" s="22"/>
      <c r="L178" s="17"/>
      <c r="M178" s="22"/>
      <c r="N178" s="22"/>
      <c r="P178" s="17"/>
    </row>
    <row r="179" spans="1:16" ht="12.75" customHeight="1" x14ac:dyDescent="0.15">
      <c r="A179" s="17"/>
      <c r="B179" s="17"/>
      <c r="C179" s="17"/>
      <c r="E179" s="17"/>
      <c r="F179" s="17"/>
      <c r="G179" s="17"/>
      <c r="H179" s="17"/>
      <c r="I179" s="17"/>
      <c r="J179" s="22"/>
      <c r="K179" s="22"/>
      <c r="L179" s="17"/>
      <c r="M179" s="22"/>
      <c r="N179" s="22"/>
      <c r="P179" s="17"/>
    </row>
    <row r="180" spans="1:16" ht="12.75" customHeight="1" x14ac:dyDescent="0.15">
      <c r="A180" s="17"/>
      <c r="B180" s="17"/>
      <c r="C180" s="17"/>
      <c r="E180" s="17"/>
      <c r="F180" s="17"/>
      <c r="G180" s="17"/>
      <c r="H180" s="17"/>
      <c r="I180" s="17"/>
      <c r="J180" s="22"/>
      <c r="K180" s="22"/>
      <c r="L180" s="17"/>
      <c r="M180" s="22"/>
      <c r="N180" s="22"/>
      <c r="P180" s="17"/>
    </row>
    <row r="181" spans="1:16" ht="12.75" customHeight="1" x14ac:dyDescent="0.15">
      <c r="A181" s="17"/>
      <c r="B181" s="17"/>
      <c r="C181" s="17"/>
      <c r="E181" s="17"/>
      <c r="F181" s="17"/>
      <c r="G181" s="17"/>
      <c r="H181" s="17"/>
      <c r="I181" s="17"/>
      <c r="J181" s="22"/>
      <c r="K181" s="22"/>
      <c r="L181" s="17"/>
      <c r="M181" s="22"/>
      <c r="N181" s="22"/>
      <c r="P181" s="17"/>
    </row>
    <row r="182" spans="1:16" ht="12.75" customHeight="1" x14ac:dyDescent="0.15">
      <c r="A182" s="17"/>
      <c r="B182" s="17"/>
      <c r="C182" s="17"/>
      <c r="E182" s="17"/>
      <c r="F182" s="17"/>
      <c r="G182" s="17"/>
      <c r="H182" s="17"/>
      <c r="I182" s="17"/>
      <c r="J182" s="22"/>
      <c r="K182" s="22"/>
      <c r="L182" s="17"/>
      <c r="M182" s="22"/>
      <c r="N182" s="22"/>
      <c r="P182" s="17"/>
    </row>
    <row r="183" spans="1:16" ht="12.75" customHeight="1" x14ac:dyDescent="0.15">
      <c r="A183" s="17"/>
      <c r="B183" s="17"/>
      <c r="C183" s="17"/>
      <c r="E183" s="17"/>
      <c r="F183" s="17"/>
      <c r="G183" s="17"/>
      <c r="H183" s="17"/>
      <c r="I183" s="17"/>
      <c r="J183" s="22"/>
      <c r="K183" s="22"/>
      <c r="L183" s="17"/>
      <c r="M183" s="22"/>
      <c r="N183" s="22"/>
      <c r="P183" s="17"/>
    </row>
    <row r="184" spans="1:16" ht="12.75" customHeight="1" x14ac:dyDescent="0.15">
      <c r="A184" s="17"/>
      <c r="B184" s="17"/>
      <c r="C184" s="17"/>
      <c r="E184" s="17"/>
      <c r="F184" s="17"/>
      <c r="G184" s="17"/>
      <c r="H184" s="17"/>
      <c r="I184" s="17"/>
      <c r="J184" s="22"/>
      <c r="K184" s="22"/>
      <c r="L184" s="17"/>
      <c r="M184" s="22"/>
      <c r="N184" s="22"/>
      <c r="P184" s="17"/>
    </row>
    <row r="185" spans="1:16" ht="12.75" customHeight="1" x14ac:dyDescent="0.15">
      <c r="A185" s="17"/>
      <c r="B185" s="17"/>
      <c r="C185" s="17"/>
      <c r="E185" s="17"/>
      <c r="F185" s="17"/>
      <c r="G185" s="17"/>
      <c r="H185" s="17"/>
      <c r="I185" s="17"/>
      <c r="J185" s="22"/>
      <c r="K185" s="22"/>
      <c r="L185" s="17"/>
      <c r="M185" s="22"/>
      <c r="N185" s="22"/>
      <c r="P185" s="17"/>
    </row>
    <row r="186" spans="1:16" ht="12.75" customHeight="1" x14ac:dyDescent="0.15">
      <c r="A186" s="17"/>
      <c r="B186" s="17"/>
      <c r="C186" s="17"/>
      <c r="E186" s="17"/>
      <c r="F186" s="17"/>
      <c r="G186" s="17"/>
      <c r="H186" s="17"/>
      <c r="I186" s="17"/>
      <c r="J186" s="22"/>
      <c r="K186" s="22"/>
      <c r="L186" s="17"/>
      <c r="M186" s="22"/>
      <c r="N186" s="22"/>
      <c r="P186" s="17"/>
    </row>
    <row r="187" spans="1:16" ht="12.75" customHeight="1" x14ac:dyDescent="0.15">
      <c r="A187" s="17"/>
      <c r="B187" s="17"/>
      <c r="C187" s="17"/>
      <c r="E187" s="17"/>
      <c r="F187" s="17"/>
      <c r="G187" s="17"/>
      <c r="H187" s="17"/>
      <c r="I187" s="17"/>
      <c r="J187" s="22"/>
      <c r="K187" s="22"/>
      <c r="L187" s="17"/>
      <c r="M187" s="22"/>
      <c r="N187" s="22"/>
      <c r="P187" s="17"/>
    </row>
    <row r="188" spans="1:16" ht="12.75" customHeight="1" x14ac:dyDescent="0.15">
      <c r="A188" s="17"/>
      <c r="B188" s="17"/>
      <c r="C188" s="17"/>
      <c r="E188" s="17"/>
      <c r="F188" s="17"/>
      <c r="G188" s="17"/>
      <c r="H188" s="17"/>
      <c r="I188" s="17"/>
      <c r="J188" s="22"/>
      <c r="K188" s="22"/>
      <c r="L188" s="17"/>
      <c r="M188" s="22"/>
      <c r="N188" s="22"/>
      <c r="P188" s="17"/>
    </row>
    <row r="189" spans="1:16" ht="12.75" customHeight="1" x14ac:dyDescent="0.15">
      <c r="A189" s="17"/>
      <c r="B189" s="17"/>
      <c r="C189" s="17"/>
      <c r="E189" s="17"/>
      <c r="F189" s="17"/>
      <c r="G189" s="17"/>
      <c r="H189" s="17"/>
      <c r="I189" s="17"/>
      <c r="J189" s="22"/>
      <c r="K189" s="22"/>
      <c r="L189" s="17"/>
      <c r="M189" s="22"/>
      <c r="N189" s="22"/>
      <c r="P189" s="17"/>
    </row>
    <row r="190" spans="1:16" ht="12.75" customHeight="1" x14ac:dyDescent="0.15">
      <c r="A190" s="17"/>
      <c r="B190" s="17"/>
      <c r="C190" s="17"/>
      <c r="E190" s="17"/>
      <c r="F190" s="17"/>
      <c r="G190" s="17"/>
      <c r="H190" s="17"/>
      <c r="I190" s="17"/>
      <c r="J190" s="22"/>
      <c r="K190" s="22"/>
      <c r="L190" s="17"/>
      <c r="M190" s="22"/>
      <c r="N190" s="22"/>
      <c r="P190" s="17"/>
    </row>
    <row r="191" spans="1:16" ht="12.75" customHeight="1" x14ac:dyDescent="0.15">
      <c r="A191" s="17"/>
      <c r="B191" s="17"/>
      <c r="C191" s="17"/>
      <c r="E191" s="17"/>
      <c r="F191" s="17"/>
      <c r="G191" s="17"/>
      <c r="H191" s="17"/>
      <c r="I191" s="17"/>
      <c r="J191" s="22"/>
      <c r="K191" s="22"/>
      <c r="L191" s="17"/>
      <c r="M191" s="22"/>
      <c r="N191" s="22"/>
      <c r="P191" s="17"/>
    </row>
    <row r="192" spans="1:16" ht="12.75" customHeight="1" x14ac:dyDescent="0.15">
      <c r="A192" s="17"/>
      <c r="B192" s="17"/>
      <c r="C192" s="17"/>
      <c r="E192" s="17"/>
      <c r="F192" s="17"/>
      <c r="G192" s="17"/>
      <c r="H192" s="17"/>
      <c r="I192" s="17"/>
      <c r="J192" s="22"/>
      <c r="K192" s="22"/>
      <c r="L192" s="17"/>
      <c r="M192" s="22"/>
      <c r="N192" s="22"/>
      <c r="P192" s="17"/>
    </row>
    <row r="193" spans="1:16" ht="12.75" customHeight="1" x14ac:dyDescent="0.15">
      <c r="A193" s="17"/>
      <c r="B193" s="17"/>
      <c r="C193" s="17"/>
      <c r="E193" s="17"/>
      <c r="F193" s="17"/>
      <c r="G193" s="17"/>
      <c r="H193" s="17"/>
      <c r="I193" s="17"/>
      <c r="J193" s="22"/>
      <c r="K193" s="22"/>
      <c r="L193" s="17"/>
      <c r="M193" s="22"/>
      <c r="N193" s="22"/>
      <c r="P193" s="17"/>
    </row>
    <row r="194" spans="1:16" ht="12.75" customHeight="1" x14ac:dyDescent="0.15">
      <c r="A194" s="17"/>
      <c r="B194" s="17"/>
      <c r="C194" s="17"/>
      <c r="E194" s="17"/>
      <c r="F194" s="17"/>
      <c r="G194" s="17"/>
      <c r="H194" s="17"/>
      <c r="I194" s="17"/>
      <c r="J194" s="22"/>
      <c r="K194" s="22"/>
      <c r="L194" s="17"/>
      <c r="M194" s="22"/>
      <c r="N194" s="22"/>
      <c r="P194" s="17"/>
    </row>
    <row r="195" spans="1:16" ht="12.75" customHeight="1" x14ac:dyDescent="0.15">
      <c r="A195" s="17"/>
      <c r="B195" s="17"/>
      <c r="C195" s="17"/>
      <c r="E195" s="17"/>
      <c r="F195" s="17"/>
      <c r="G195" s="17"/>
      <c r="H195" s="17"/>
      <c r="I195" s="17"/>
      <c r="J195" s="22"/>
      <c r="K195" s="22"/>
      <c r="L195" s="17"/>
      <c r="M195" s="22"/>
      <c r="N195" s="22"/>
      <c r="P195" s="17"/>
    </row>
    <row r="196" spans="1:16" ht="12.75" customHeight="1" x14ac:dyDescent="0.15">
      <c r="A196" s="17"/>
      <c r="B196" s="17"/>
      <c r="C196" s="17"/>
      <c r="E196" s="17"/>
      <c r="F196" s="17"/>
      <c r="G196" s="17"/>
      <c r="H196" s="17"/>
      <c r="I196" s="17"/>
      <c r="J196" s="22"/>
      <c r="K196" s="22"/>
      <c r="L196" s="17"/>
      <c r="M196" s="22"/>
      <c r="N196" s="22"/>
      <c r="P196" s="17"/>
    </row>
    <row r="197" spans="1:16" ht="12.75" customHeight="1" x14ac:dyDescent="0.15">
      <c r="A197" s="17"/>
      <c r="B197" s="17"/>
      <c r="C197" s="17"/>
      <c r="E197" s="17"/>
      <c r="F197" s="17"/>
      <c r="G197" s="17"/>
      <c r="H197" s="17"/>
      <c r="I197" s="17"/>
      <c r="J197" s="22"/>
      <c r="K197" s="22"/>
      <c r="L197" s="17"/>
      <c r="M197" s="22"/>
      <c r="N197" s="22"/>
      <c r="P197" s="17"/>
    </row>
    <row r="198" spans="1:16" ht="12.75" customHeight="1" x14ac:dyDescent="0.15">
      <c r="A198" s="17"/>
      <c r="B198" s="17"/>
      <c r="C198" s="17"/>
      <c r="E198" s="17"/>
      <c r="F198" s="17"/>
      <c r="G198" s="17"/>
      <c r="H198" s="17"/>
      <c r="I198" s="17"/>
      <c r="J198" s="22"/>
      <c r="K198" s="22"/>
      <c r="L198" s="17"/>
      <c r="M198" s="22"/>
      <c r="N198" s="22"/>
      <c r="P198" s="17"/>
    </row>
    <row r="199" spans="1:16" ht="12.75" customHeight="1" x14ac:dyDescent="0.15">
      <c r="A199" s="17"/>
      <c r="B199" s="17"/>
      <c r="C199" s="17"/>
      <c r="E199" s="17"/>
      <c r="F199" s="17"/>
      <c r="G199" s="17"/>
      <c r="H199" s="17"/>
      <c r="I199" s="17"/>
      <c r="J199" s="22"/>
      <c r="K199" s="22"/>
      <c r="L199" s="17"/>
      <c r="M199" s="22"/>
      <c r="N199" s="22"/>
      <c r="P199" s="17"/>
    </row>
    <row r="200" spans="1:16" ht="12.75" customHeight="1" x14ac:dyDescent="0.15">
      <c r="A200" s="17"/>
      <c r="B200" s="17"/>
      <c r="C200" s="17"/>
      <c r="E200" s="17"/>
      <c r="F200" s="17"/>
      <c r="G200" s="17"/>
      <c r="H200" s="17"/>
      <c r="I200" s="17"/>
      <c r="J200" s="22"/>
      <c r="K200" s="22"/>
      <c r="L200" s="17"/>
      <c r="M200" s="22"/>
      <c r="N200" s="22"/>
      <c r="P200" s="17"/>
    </row>
    <row r="201" spans="1:16" ht="12.75" customHeight="1" x14ac:dyDescent="0.15">
      <c r="A201" s="17"/>
      <c r="B201" s="17"/>
      <c r="C201" s="17"/>
      <c r="E201" s="17"/>
      <c r="F201" s="17"/>
      <c r="G201" s="17"/>
      <c r="H201" s="17"/>
      <c r="I201" s="17"/>
      <c r="J201" s="22"/>
      <c r="K201" s="22"/>
      <c r="L201" s="17"/>
      <c r="M201" s="22"/>
      <c r="N201" s="22"/>
      <c r="P201" s="17"/>
    </row>
    <row r="202" spans="1:16" ht="12.75" customHeight="1" x14ac:dyDescent="0.15">
      <c r="A202" s="17"/>
      <c r="B202" s="17"/>
      <c r="C202" s="17"/>
      <c r="E202" s="17"/>
      <c r="F202" s="17"/>
      <c r="G202" s="17"/>
      <c r="H202" s="17"/>
      <c r="I202" s="17"/>
      <c r="J202" s="22"/>
      <c r="K202" s="22"/>
      <c r="L202" s="17"/>
      <c r="M202" s="22"/>
      <c r="N202" s="22"/>
      <c r="P202" s="17"/>
    </row>
    <row r="203" spans="1:16" ht="12.75" customHeight="1" x14ac:dyDescent="0.15">
      <c r="A203" s="17"/>
      <c r="B203" s="17"/>
      <c r="C203" s="17"/>
      <c r="E203" s="17"/>
      <c r="F203" s="17"/>
      <c r="G203" s="17"/>
      <c r="H203" s="17"/>
      <c r="I203" s="17"/>
      <c r="J203" s="22"/>
      <c r="K203" s="22"/>
      <c r="L203" s="17"/>
      <c r="M203" s="22"/>
      <c r="N203" s="22"/>
      <c r="P203" s="17"/>
    </row>
    <row r="204" spans="1:16" ht="12.75" customHeight="1" x14ac:dyDescent="0.15">
      <c r="A204" s="17"/>
      <c r="B204" s="17"/>
      <c r="C204" s="17"/>
      <c r="E204" s="17"/>
      <c r="F204" s="17"/>
      <c r="G204" s="17"/>
      <c r="H204" s="17"/>
      <c r="I204" s="17"/>
      <c r="J204" s="22"/>
      <c r="K204" s="22"/>
      <c r="L204" s="17"/>
      <c r="M204" s="22"/>
      <c r="N204" s="22"/>
      <c r="P204" s="17"/>
    </row>
    <row r="205" spans="1:16" ht="12.75" customHeight="1" x14ac:dyDescent="0.15">
      <c r="A205" s="17"/>
      <c r="B205" s="17"/>
      <c r="C205" s="17"/>
      <c r="E205" s="17"/>
      <c r="F205" s="17"/>
      <c r="G205" s="17"/>
      <c r="H205" s="17"/>
      <c r="I205" s="17"/>
      <c r="J205" s="22"/>
      <c r="K205" s="22"/>
      <c r="L205" s="17"/>
      <c r="M205" s="22"/>
      <c r="N205" s="22"/>
      <c r="P205" s="17"/>
    </row>
    <row r="206" spans="1:16" ht="12.75" customHeight="1" x14ac:dyDescent="0.15">
      <c r="A206" s="17"/>
      <c r="B206" s="17"/>
      <c r="C206" s="17"/>
      <c r="E206" s="17"/>
      <c r="F206" s="17"/>
      <c r="G206" s="17"/>
      <c r="H206" s="17"/>
      <c r="I206" s="17"/>
      <c r="J206" s="22"/>
      <c r="K206" s="22"/>
      <c r="L206" s="17"/>
      <c r="M206" s="22"/>
      <c r="N206" s="22"/>
      <c r="P206" s="17"/>
    </row>
    <row r="207" spans="1:16" ht="12.75" customHeight="1" x14ac:dyDescent="0.15">
      <c r="A207" s="17"/>
      <c r="B207" s="17"/>
      <c r="C207" s="17"/>
      <c r="E207" s="17"/>
      <c r="F207" s="17"/>
      <c r="G207" s="17"/>
      <c r="H207" s="17"/>
      <c r="I207" s="17"/>
      <c r="J207" s="22"/>
      <c r="K207" s="22"/>
      <c r="L207" s="17"/>
      <c r="M207" s="22"/>
      <c r="N207" s="22"/>
      <c r="P207" s="17"/>
    </row>
    <row r="208" spans="1:16" ht="12.75" customHeight="1" x14ac:dyDescent="0.15">
      <c r="A208" s="17"/>
      <c r="B208" s="17"/>
      <c r="C208" s="17"/>
      <c r="E208" s="17"/>
      <c r="F208" s="17"/>
      <c r="G208" s="17"/>
      <c r="H208" s="17"/>
      <c r="I208" s="17"/>
      <c r="J208" s="22"/>
      <c r="K208" s="22"/>
      <c r="L208" s="17"/>
      <c r="M208" s="22"/>
      <c r="N208" s="22"/>
      <c r="P208" s="17"/>
    </row>
    <row r="209" spans="1:16" ht="12.75" customHeight="1" x14ac:dyDescent="0.15">
      <c r="A209" s="17"/>
      <c r="B209" s="17"/>
      <c r="C209" s="17"/>
      <c r="E209" s="17"/>
      <c r="F209" s="17"/>
      <c r="G209" s="17"/>
      <c r="H209" s="17"/>
      <c r="I209" s="17"/>
      <c r="J209" s="22"/>
      <c r="K209" s="22"/>
      <c r="L209" s="17"/>
      <c r="M209" s="22"/>
      <c r="N209" s="22"/>
      <c r="P209" s="17"/>
    </row>
    <row r="210" spans="1:16" ht="12.75" customHeight="1" x14ac:dyDescent="0.15">
      <c r="A210" s="17"/>
      <c r="B210" s="17"/>
      <c r="C210" s="17"/>
      <c r="E210" s="17"/>
      <c r="F210" s="17"/>
      <c r="G210" s="17"/>
      <c r="H210" s="17"/>
      <c r="I210" s="17"/>
      <c r="J210" s="22"/>
      <c r="K210" s="22"/>
      <c r="L210" s="17"/>
      <c r="M210" s="22"/>
      <c r="N210" s="22"/>
      <c r="P210" s="17"/>
    </row>
    <row r="211" spans="1:16" ht="12.75" customHeight="1" x14ac:dyDescent="0.15">
      <c r="A211" s="17"/>
      <c r="B211" s="17"/>
      <c r="C211" s="17"/>
      <c r="E211" s="17"/>
      <c r="F211" s="17"/>
      <c r="G211" s="17"/>
      <c r="H211" s="17"/>
      <c r="I211" s="17"/>
      <c r="J211" s="22"/>
      <c r="K211" s="22"/>
      <c r="L211" s="17"/>
      <c r="M211" s="22"/>
      <c r="N211" s="22"/>
      <c r="P211" s="17"/>
    </row>
    <row r="212" spans="1:16" ht="12.75" customHeight="1" x14ac:dyDescent="0.15">
      <c r="A212" s="17"/>
      <c r="B212" s="17"/>
      <c r="C212" s="17"/>
      <c r="E212" s="17"/>
      <c r="F212" s="17"/>
      <c r="G212" s="17"/>
      <c r="H212" s="17"/>
      <c r="I212" s="17"/>
      <c r="J212" s="22"/>
      <c r="K212" s="22"/>
      <c r="L212" s="17"/>
      <c r="M212" s="22"/>
      <c r="N212" s="22"/>
      <c r="P212" s="17"/>
    </row>
    <row r="213" spans="1:16" ht="12.75" customHeight="1" x14ac:dyDescent="0.15">
      <c r="A213" s="17"/>
      <c r="B213" s="17"/>
      <c r="C213" s="17"/>
      <c r="E213" s="17"/>
      <c r="F213" s="17"/>
      <c r="G213" s="17"/>
      <c r="H213" s="17"/>
      <c r="I213" s="17"/>
      <c r="J213" s="22"/>
      <c r="K213" s="22"/>
      <c r="L213" s="17"/>
      <c r="M213" s="22"/>
      <c r="N213" s="22"/>
      <c r="P213" s="17"/>
    </row>
    <row r="214" spans="1:16" ht="12.75" customHeight="1" x14ac:dyDescent="0.15">
      <c r="A214" s="17"/>
      <c r="B214" s="17"/>
      <c r="C214" s="17"/>
      <c r="E214" s="17"/>
      <c r="F214" s="17"/>
      <c r="G214" s="17"/>
      <c r="H214" s="17"/>
      <c r="I214" s="17"/>
      <c r="J214" s="22"/>
      <c r="K214" s="22"/>
      <c r="L214" s="17"/>
      <c r="M214" s="22"/>
      <c r="N214" s="22"/>
      <c r="P214" s="17"/>
    </row>
    <row r="215" spans="1:16" ht="12.75" customHeight="1" x14ac:dyDescent="0.15">
      <c r="A215" s="17"/>
      <c r="B215" s="17"/>
      <c r="C215" s="17"/>
      <c r="E215" s="17"/>
      <c r="F215" s="17"/>
      <c r="G215" s="17"/>
      <c r="H215" s="17"/>
      <c r="I215" s="17"/>
      <c r="J215" s="22"/>
      <c r="K215" s="22"/>
      <c r="L215" s="17"/>
      <c r="M215" s="22"/>
      <c r="N215" s="22"/>
      <c r="P215" s="17"/>
    </row>
    <row r="216" spans="1:16" ht="12.75" customHeight="1" x14ac:dyDescent="0.15">
      <c r="A216" s="17"/>
      <c r="B216" s="17"/>
      <c r="C216" s="17"/>
      <c r="E216" s="17"/>
      <c r="F216" s="17"/>
      <c r="G216" s="17"/>
      <c r="H216" s="17"/>
      <c r="I216" s="17"/>
      <c r="J216" s="22"/>
      <c r="K216" s="22"/>
      <c r="L216" s="17"/>
      <c r="M216" s="22"/>
      <c r="N216" s="22"/>
      <c r="P216" s="17"/>
    </row>
    <row r="217" spans="1:16" ht="12.75" customHeight="1" x14ac:dyDescent="0.15">
      <c r="A217" s="17"/>
      <c r="B217" s="17"/>
      <c r="C217" s="17"/>
      <c r="E217" s="17"/>
      <c r="F217" s="17"/>
      <c r="G217" s="17"/>
      <c r="H217" s="17"/>
      <c r="I217" s="17"/>
      <c r="J217" s="22"/>
      <c r="K217" s="22"/>
      <c r="L217" s="17"/>
      <c r="M217" s="22"/>
      <c r="N217" s="22"/>
      <c r="P217" s="17"/>
    </row>
    <row r="218" spans="1:16" ht="12.75" customHeight="1" x14ac:dyDescent="0.15">
      <c r="A218" s="17"/>
      <c r="B218" s="17"/>
      <c r="C218" s="17"/>
      <c r="E218" s="17"/>
      <c r="F218" s="17"/>
      <c r="G218" s="17"/>
      <c r="H218" s="17"/>
      <c r="I218" s="17"/>
      <c r="J218" s="22"/>
      <c r="K218" s="22"/>
      <c r="L218" s="17"/>
      <c r="M218" s="22"/>
      <c r="N218" s="22"/>
      <c r="P218" s="17"/>
    </row>
    <row r="219" spans="1:16" ht="12.75" customHeight="1" x14ac:dyDescent="0.15">
      <c r="A219" s="17"/>
      <c r="B219" s="17"/>
      <c r="C219" s="17"/>
      <c r="E219" s="17"/>
      <c r="F219" s="17"/>
      <c r="G219" s="17"/>
      <c r="H219" s="17"/>
      <c r="I219" s="17"/>
      <c r="J219" s="22"/>
      <c r="K219" s="22"/>
      <c r="L219" s="17"/>
      <c r="M219" s="22"/>
      <c r="N219" s="22"/>
      <c r="P219" s="17"/>
    </row>
    <row r="220" spans="1:16" ht="12.75" customHeight="1" x14ac:dyDescent="0.15">
      <c r="A220" s="17"/>
      <c r="B220" s="17"/>
      <c r="C220" s="17"/>
      <c r="E220" s="17"/>
      <c r="F220" s="17"/>
      <c r="G220" s="17"/>
      <c r="H220" s="17"/>
      <c r="I220" s="17"/>
      <c r="J220" s="22"/>
      <c r="K220" s="22"/>
      <c r="L220" s="17"/>
      <c r="M220" s="22"/>
      <c r="N220" s="22"/>
      <c r="P220" s="17"/>
    </row>
    <row r="221" spans="1:16" ht="12.75" customHeight="1" x14ac:dyDescent="0.15">
      <c r="A221" s="17"/>
      <c r="B221" s="17"/>
      <c r="C221" s="17"/>
      <c r="E221" s="17"/>
      <c r="F221" s="17"/>
      <c r="G221" s="17"/>
      <c r="H221" s="17"/>
      <c r="I221" s="17"/>
      <c r="J221" s="22"/>
      <c r="K221" s="22"/>
      <c r="L221" s="17"/>
      <c r="M221" s="22"/>
      <c r="N221" s="22"/>
      <c r="P221" s="17"/>
    </row>
    <row r="222" spans="1:16" ht="12.75" customHeight="1" x14ac:dyDescent="0.15">
      <c r="A222" s="17"/>
      <c r="B222" s="17"/>
      <c r="C222" s="17"/>
      <c r="E222" s="17"/>
      <c r="F222" s="17"/>
      <c r="G222" s="17"/>
      <c r="H222" s="17"/>
      <c r="I222" s="17"/>
      <c r="J222" s="22"/>
      <c r="K222" s="22"/>
      <c r="L222" s="17"/>
      <c r="M222" s="22"/>
      <c r="N222" s="22"/>
      <c r="P222" s="17"/>
    </row>
    <row r="223" spans="1:16" ht="12.75" customHeight="1" x14ac:dyDescent="0.15">
      <c r="A223" s="17"/>
      <c r="B223" s="17"/>
      <c r="C223" s="17"/>
      <c r="E223" s="17"/>
      <c r="F223" s="17"/>
      <c r="G223" s="17"/>
      <c r="H223" s="17"/>
      <c r="I223" s="17"/>
      <c r="J223" s="22"/>
      <c r="K223" s="22"/>
      <c r="L223" s="17"/>
      <c r="M223" s="22"/>
      <c r="N223" s="22"/>
      <c r="P223" s="17"/>
    </row>
    <row r="224" spans="1:16" ht="12.75" customHeight="1" x14ac:dyDescent="0.15">
      <c r="A224" s="17"/>
      <c r="B224" s="17"/>
      <c r="C224" s="17"/>
      <c r="E224" s="17"/>
      <c r="F224" s="17"/>
      <c r="G224" s="17"/>
      <c r="H224" s="17"/>
      <c r="I224" s="17"/>
      <c r="J224" s="22"/>
      <c r="K224" s="22"/>
      <c r="L224" s="17"/>
      <c r="M224" s="22"/>
      <c r="N224" s="22"/>
      <c r="P224" s="17"/>
    </row>
    <row r="225" spans="1:16" ht="12.75" customHeight="1" x14ac:dyDescent="0.15">
      <c r="A225" s="17"/>
      <c r="B225" s="17"/>
      <c r="C225" s="17"/>
      <c r="E225" s="17"/>
      <c r="F225" s="17"/>
      <c r="G225" s="17"/>
      <c r="H225" s="17"/>
      <c r="I225" s="17"/>
      <c r="J225" s="22"/>
      <c r="K225" s="22"/>
      <c r="L225" s="17"/>
      <c r="M225" s="22"/>
      <c r="N225" s="22"/>
      <c r="P225" s="17"/>
    </row>
    <row r="226" spans="1:16" ht="12.75" customHeight="1" x14ac:dyDescent="0.15">
      <c r="A226" s="17"/>
      <c r="B226" s="17"/>
      <c r="C226" s="17"/>
      <c r="E226" s="17"/>
      <c r="F226" s="17"/>
      <c r="G226" s="17"/>
      <c r="H226" s="17"/>
      <c r="I226" s="17"/>
      <c r="J226" s="22"/>
      <c r="K226" s="22"/>
      <c r="L226" s="17"/>
      <c r="M226" s="22"/>
      <c r="N226" s="22"/>
      <c r="P226" s="17"/>
    </row>
    <row r="227" spans="1:16" ht="12.75" customHeight="1" x14ac:dyDescent="0.15">
      <c r="A227" s="17"/>
      <c r="B227" s="17"/>
      <c r="C227" s="17"/>
      <c r="E227" s="17"/>
      <c r="F227" s="17"/>
      <c r="G227" s="17"/>
      <c r="H227" s="17"/>
      <c r="I227" s="17"/>
      <c r="J227" s="22"/>
      <c r="K227" s="22"/>
      <c r="L227" s="17"/>
      <c r="M227" s="22"/>
      <c r="N227" s="22"/>
      <c r="P227" s="17"/>
    </row>
    <row r="228" spans="1:16" ht="12.75" customHeight="1" x14ac:dyDescent="0.15">
      <c r="A228" s="17"/>
      <c r="B228" s="17"/>
      <c r="C228" s="17"/>
      <c r="E228" s="17"/>
      <c r="F228" s="17"/>
      <c r="G228" s="17"/>
      <c r="H228" s="17"/>
      <c r="I228" s="17"/>
      <c r="J228" s="22"/>
      <c r="K228" s="22"/>
      <c r="L228" s="17"/>
      <c r="M228" s="22"/>
      <c r="N228" s="22"/>
      <c r="P228" s="17"/>
    </row>
    <row r="229" spans="1:16" ht="12.75" customHeight="1" x14ac:dyDescent="0.15">
      <c r="A229" s="17"/>
      <c r="B229" s="17"/>
      <c r="C229" s="17"/>
      <c r="E229" s="17"/>
      <c r="F229" s="17"/>
      <c r="G229" s="17"/>
      <c r="H229" s="17"/>
      <c r="I229" s="17"/>
      <c r="J229" s="22"/>
      <c r="K229" s="22"/>
      <c r="L229" s="17"/>
      <c r="M229" s="22"/>
      <c r="N229" s="22"/>
      <c r="P229" s="17"/>
    </row>
    <row r="230" spans="1:16" ht="12.75" customHeight="1" x14ac:dyDescent="0.15">
      <c r="A230" s="17"/>
      <c r="B230" s="17"/>
      <c r="C230" s="17"/>
      <c r="E230" s="17"/>
      <c r="F230" s="17"/>
      <c r="G230" s="17"/>
      <c r="H230" s="17"/>
      <c r="I230" s="17"/>
      <c r="J230" s="22"/>
      <c r="K230" s="22"/>
      <c r="L230" s="17"/>
      <c r="M230" s="22"/>
      <c r="N230" s="22"/>
      <c r="P230" s="17"/>
    </row>
    <row r="231" spans="1:16" ht="12.75" customHeight="1" x14ac:dyDescent="0.15">
      <c r="A231" s="17"/>
      <c r="B231" s="17"/>
      <c r="C231" s="17"/>
      <c r="E231" s="17"/>
      <c r="F231" s="17"/>
      <c r="G231" s="17"/>
      <c r="H231" s="17"/>
      <c r="I231" s="17"/>
      <c r="J231" s="22"/>
      <c r="K231" s="22"/>
      <c r="L231" s="17"/>
      <c r="M231" s="22"/>
      <c r="N231" s="22"/>
      <c r="P231" s="17"/>
    </row>
    <row r="232" spans="1:16" ht="12.75" customHeight="1" x14ac:dyDescent="0.15">
      <c r="A232" s="17"/>
      <c r="B232" s="17"/>
      <c r="C232" s="17"/>
      <c r="E232" s="17"/>
      <c r="F232" s="17"/>
      <c r="G232" s="17"/>
      <c r="H232" s="17"/>
      <c r="I232" s="17"/>
      <c r="J232" s="22"/>
      <c r="K232" s="22"/>
      <c r="L232" s="17"/>
      <c r="M232" s="22"/>
      <c r="N232" s="22"/>
      <c r="P232" s="17"/>
    </row>
    <row r="233" spans="1:16" ht="12.75" customHeight="1" x14ac:dyDescent="0.15">
      <c r="A233" s="17"/>
      <c r="B233" s="17"/>
      <c r="C233" s="17"/>
      <c r="E233" s="17"/>
      <c r="F233" s="17"/>
      <c r="G233" s="17"/>
      <c r="H233" s="17"/>
      <c r="I233" s="17"/>
      <c r="J233" s="22"/>
      <c r="K233" s="22"/>
      <c r="L233" s="17"/>
      <c r="M233" s="22"/>
      <c r="N233" s="22"/>
      <c r="P233" s="17"/>
    </row>
    <row r="234" spans="1:16" ht="12.75" customHeight="1" x14ac:dyDescent="0.15">
      <c r="A234" s="17"/>
      <c r="B234" s="17"/>
      <c r="C234" s="17"/>
      <c r="E234" s="17"/>
      <c r="F234" s="17"/>
      <c r="G234" s="17"/>
      <c r="H234" s="17"/>
      <c r="I234" s="17"/>
      <c r="J234" s="22"/>
      <c r="K234" s="22"/>
      <c r="L234" s="17"/>
      <c r="M234" s="22"/>
      <c r="N234" s="22"/>
      <c r="P234" s="17"/>
    </row>
    <row r="235" spans="1:16" ht="12.75" customHeight="1" x14ac:dyDescent="0.15">
      <c r="A235" s="17"/>
      <c r="B235" s="17"/>
      <c r="C235" s="17"/>
      <c r="E235" s="17"/>
      <c r="F235" s="17"/>
      <c r="G235" s="17"/>
      <c r="H235" s="17"/>
      <c r="I235" s="17"/>
      <c r="J235" s="22"/>
      <c r="K235" s="22"/>
      <c r="L235" s="17"/>
      <c r="M235" s="22"/>
      <c r="N235" s="22"/>
      <c r="P235" s="17"/>
    </row>
    <row r="236" spans="1:16" ht="12.75" customHeight="1" x14ac:dyDescent="0.15">
      <c r="A236" s="17"/>
      <c r="B236" s="17"/>
      <c r="C236" s="17"/>
      <c r="E236" s="17"/>
      <c r="F236" s="17"/>
      <c r="G236" s="17"/>
      <c r="H236" s="17"/>
      <c r="I236" s="17"/>
      <c r="J236" s="22"/>
      <c r="K236" s="22"/>
      <c r="L236" s="17"/>
      <c r="M236" s="22"/>
      <c r="N236" s="22"/>
      <c r="P236" s="17"/>
    </row>
    <row r="237" spans="1:16" ht="12.75" customHeight="1" x14ac:dyDescent="0.15">
      <c r="A237" s="17"/>
      <c r="B237" s="17"/>
      <c r="C237" s="17"/>
      <c r="E237" s="17"/>
      <c r="F237" s="17"/>
      <c r="G237" s="17"/>
      <c r="H237" s="17"/>
      <c r="I237" s="17"/>
      <c r="J237" s="22"/>
      <c r="K237" s="22"/>
      <c r="L237" s="17"/>
      <c r="M237" s="22"/>
      <c r="N237" s="22"/>
      <c r="P237" s="17"/>
    </row>
    <row r="238" spans="1:16" ht="12.75" customHeight="1" x14ac:dyDescent="0.15">
      <c r="A238" s="17"/>
      <c r="B238" s="17"/>
      <c r="C238" s="17"/>
      <c r="E238" s="17"/>
      <c r="F238" s="17"/>
      <c r="G238" s="17"/>
      <c r="H238" s="17"/>
      <c r="I238" s="17"/>
      <c r="J238" s="22"/>
      <c r="K238" s="22"/>
      <c r="L238" s="17"/>
      <c r="M238" s="22"/>
      <c r="N238" s="22"/>
      <c r="P238" s="17"/>
    </row>
    <row r="239" spans="1:16" ht="12.75" customHeight="1" x14ac:dyDescent="0.15">
      <c r="A239" s="17"/>
      <c r="B239" s="17"/>
      <c r="C239" s="17"/>
      <c r="E239" s="17"/>
      <c r="F239" s="17"/>
      <c r="G239" s="17"/>
      <c r="H239" s="17"/>
      <c r="I239" s="17"/>
      <c r="J239" s="22"/>
      <c r="K239" s="22"/>
      <c r="L239" s="17"/>
      <c r="M239" s="22"/>
      <c r="N239" s="22"/>
      <c r="P239" s="17"/>
    </row>
    <row r="240" spans="1:16" ht="12.75" customHeight="1" x14ac:dyDescent="0.15">
      <c r="A240" s="17"/>
      <c r="B240" s="17"/>
      <c r="C240" s="17"/>
      <c r="E240" s="17"/>
      <c r="F240" s="17"/>
      <c r="G240" s="17"/>
      <c r="H240" s="17"/>
      <c r="I240" s="17"/>
      <c r="J240" s="22"/>
      <c r="K240" s="22"/>
      <c r="L240" s="17"/>
      <c r="M240" s="22"/>
      <c r="N240" s="22"/>
      <c r="P240" s="17"/>
    </row>
    <row r="241" spans="1:16" ht="12.75" customHeight="1" x14ac:dyDescent="0.15">
      <c r="A241" s="17"/>
      <c r="B241" s="17"/>
      <c r="C241" s="17"/>
      <c r="E241" s="17"/>
      <c r="F241" s="17"/>
      <c r="G241" s="17"/>
      <c r="H241" s="17"/>
      <c r="I241" s="17"/>
      <c r="J241" s="22"/>
      <c r="K241" s="22"/>
      <c r="L241" s="17"/>
      <c r="M241" s="22"/>
      <c r="N241" s="22"/>
      <c r="P241" s="17"/>
    </row>
    <row r="242" spans="1:16" ht="12.75" customHeight="1" x14ac:dyDescent="0.15">
      <c r="A242" s="17"/>
      <c r="B242" s="17"/>
      <c r="C242" s="17"/>
      <c r="E242" s="17"/>
      <c r="F242" s="17"/>
      <c r="G242" s="17"/>
      <c r="H242" s="17"/>
      <c r="I242" s="17"/>
      <c r="J242" s="22"/>
      <c r="K242" s="22"/>
      <c r="L242" s="17"/>
      <c r="M242" s="22"/>
      <c r="N242" s="22"/>
      <c r="P242" s="17"/>
    </row>
    <row r="243" spans="1:16" ht="12.75" customHeight="1" x14ac:dyDescent="0.15">
      <c r="A243" s="17"/>
      <c r="B243" s="17"/>
      <c r="C243" s="17"/>
      <c r="E243" s="17"/>
      <c r="F243" s="17"/>
      <c r="G243" s="17"/>
      <c r="H243" s="17"/>
      <c r="I243" s="17"/>
      <c r="J243" s="22"/>
      <c r="K243" s="22"/>
      <c r="L243" s="17"/>
      <c r="M243" s="22"/>
      <c r="N243" s="22"/>
      <c r="P243" s="17"/>
    </row>
    <row r="244" spans="1:16" ht="12.75" customHeight="1" x14ac:dyDescent="0.15">
      <c r="A244" s="17"/>
      <c r="B244" s="17"/>
      <c r="C244" s="17"/>
      <c r="E244" s="17"/>
      <c r="F244" s="17"/>
      <c r="G244" s="17"/>
      <c r="H244" s="17"/>
      <c r="I244" s="17"/>
      <c r="J244" s="22"/>
      <c r="K244" s="22"/>
      <c r="L244" s="17"/>
      <c r="M244" s="22"/>
      <c r="N244" s="22"/>
      <c r="P244" s="17"/>
    </row>
    <row r="245" spans="1:16" ht="12.75" customHeight="1" x14ac:dyDescent="0.15">
      <c r="A245" s="17"/>
      <c r="B245" s="17"/>
      <c r="C245" s="17"/>
      <c r="E245" s="17"/>
      <c r="F245" s="17"/>
      <c r="G245" s="17"/>
      <c r="H245" s="17"/>
      <c r="I245" s="17"/>
      <c r="J245" s="22"/>
      <c r="K245" s="22"/>
      <c r="L245" s="17"/>
      <c r="M245" s="22"/>
      <c r="N245" s="22"/>
      <c r="P245" s="17"/>
    </row>
    <row r="246" spans="1:16" ht="12.75" customHeight="1" x14ac:dyDescent="0.15">
      <c r="A246" s="17"/>
      <c r="B246" s="17"/>
      <c r="C246" s="17"/>
      <c r="E246" s="17"/>
      <c r="F246" s="17"/>
      <c r="G246" s="17"/>
      <c r="H246" s="17"/>
      <c r="I246" s="17"/>
      <c r="J246" s="22"/>
      <c r="K246" s="22"/>
      <c r="L246" s="17"/>
      <c r="M246" s="22"/>
      <c r="N246" s="22"/>
      <c r="P246" s="17"/>
    </row>
    <row r="247" spans="1:16" ht="12.75" customHeight="1" x14ac:dyDescent="0.15">
      <c r="A247" s="17"/>
      <c r="B247" s="17"/>
      <c r="C247" s="17"/>
      <c r="E247" s="17"/>
      <c r="F247" s="17"/>
      <c r="G247" s="17"/>
      <c r="H247" s="17"/>
      <c r="I247" s="17"/>
      <c r="J247" s="22"/>
      <c r="K247" s="22"/>
      <c r="L247" s="17"/>
      <c r="M247" s="22"/>
      <c r="N247" s="22"/>
      <c r="P247" s="17"/>
    </row>
    <row r="248" spans="1:16" ht="12.75" customHeight="1" x14ac:dyDescent="0.15">
      <c r="A248" s="17"/>
      <c r="B248" s="17"/>
      <c r="C248" s="17"/>
      <c r="E248" s="17"/>
      <c r="F248" s="17"/>
      <c r="G248" s="17"/>
      <c r="H248" s="17"/>
      <c r="I248" s="17"/>
      <c r="J248" s="22"/>
      <c r="K248" s="22"/>
      <c r="L248" s="17"/>
      <c r="M248" s="22"/>
      <c r="N248" s="22"/>
      <c r="P248" s="17"/>
    </row>
    <row r="249" spans="1:16" ht="12.75" customHeight="1" x14ac:dyDescent="0.15">
      <c r="A249" s="17"/>
      <c r="B249" s="17"/>
      <c r="C249" s="17"/>
      <c r="E249" s="17"/>
      <c r="F249" s="17"/>
      <c r="G249" s="17"/>
      <c r="H249" s="17"/>
      <c r="I249" s="17"/>
      <c r="J249" s="22"/>
      <c r="K249" s="22"/>
      <c r="L249" s="17"/>
      <c r="M249" s="22"/>
      <c r="N249" s="22"/>
      <c r="P249" s="17"/>
    </row>
    <row r="250" spans="1:16" ht="12.75" customHeight="1" x14ac:dyDescent="0.15">
      <c r="A250" s="17"/>
      <c r="B250" s="17"/>
      <c r="C250" s="17"/>
      <c r="E250" s="17"/>
      <c r="F250" s="17"/>
      <c r="G250" s="17"/>
      <c r="H250" s="17"/>
      <c r="I250" s="17"/>
      <c r="J250" s="22"/>
      <c r="K250" s="22"/>
      <c r="L250" s="17"/>
      <c r="M250" s="22"/>
      <c r="N250" s="22"/>
      <c r="P250" s="17"/>
    </row>
    <row r="251" spans="1:16" ht="12.75" customHeight="1" x14ac:dyDescent="0.15">
      <c r="A251" s="17"/>
      <c r="B251" s="17"/>
      <c r="C251" s="17"/>
      <c r="E251" s="17"/>
      <c r="F251" s="17"/>
      <c r="G251" s="17"/>
      <c r="H251" s="17"/>
      <c r="I251" s="17"/>
      <c r="J251" s="22"/>
      <c r="K251" s="22"/>
      <c r="L251" s="17"/>
      <c r="M251" s="22"/>
      <c r="N251" s="22"/>
      <c r="P251" s="17"/>
    </row>
    <row r="252" spans="1:16" ht="12.75" customHeight="1" x14ac:dyDescent="0.15">
      <c r="A252" s="17"/>
      <c r="B252" s="17"/>
      <c r="C252" s="17"/>
      <c r="E252" s="17"/>
      <c r="F252" s="17"/>
      <c r="G252" s="17"/>
      <c r="H252" s="17"/>
      <c r="I252" s="17"/>
      <c r="J252" s="22"/>
      <c r="K252" s="22"/>
      <c r="L252" s="17"/>
      <c r="M252" s="22"/>
      <c r="N252" s="22"/>
      <c r="P252" s="17"/>
    </row>
    <row r="253" spans="1:16" ht="12.75" customHeight="1" x14ac:dyDescent="0.15">
      <c r="A253" s="17"/>
      <c r="B253" s="17"/>
      <c r="C253" s="17"/>
      <c r="E253" s="17"/>
      <c r="F253" s="17"/>
      <c r="G253" s="17"/>
      <c r="H253" s="17"/>
      <c r="I253" s="17"/>
      <c r="J253" s="22"/>
      <c r="K253" s="22"/>
      <c r="L253" s="17"/>
      <c r="M253" s="22"/>
      <c r="N253" s="22"/>
      <c r="P253" s="17"/>
    </row>
    <row r="254" spans="1:16" ht="12.75" customHeight="1" x14ac:dyDescent="0.15">
      <c r="A254" s="17"/>
      <c r="B254" s="17"/>
      <c r="C254" s="17"/>
      <c r="E254" s="17"/>
      <c r="F254" s="17"/>
      <c r="G254" s="17"/>
      <c r="H254" s="17"/>
      <c r="I254" s="17"/>
      <c r="J254" s="22"/>
      <c r="K254" s="22"/>
      <c r="L254" s="17"/>
      <c r="M254" s="22"/>
      <c r="N254" s="22"/>
      <c r="P254" s="17"/>
    </row>
    <row r="255" spans="1:16" ht="12.75" customHeight="1" x14ac:dyDescent="0.15">
      <c r="A255" s="17"/>
      <c r="B255" s="17"/>
      <c r="C255" s="17"/>
      <c r="E255" s="17"/>
      <c r="F255" s="17"/>
      <c r="G255" s="17"/>
      <c r="H255" s="17"/>
      <c r="I255" s="17"/>
      <c r="J255" s="22"/>
      <c r="K255" s="22"/>
      <c r="L255" s="17"/>
      <c r="M255" s="22"/>
      <c r="N255" s="22"/>
      <c r="P255" s="17"/>
    </row>
    <row r="256" spans="1:16" ht="12.75" customHeight="1" x14ac:dyDescent="0.15">
      <c r="A256" s="17"/>
      <c r="B256" s="17"/>
      <c r="C256" s="17"/>
      <c r="E256" s="17"/>
      <c r="F256" s="17"/>
      <c r="G256" s="17"/>
      <c r="H256" s="17"/>
      <c r="I256" s="17"/>
      <c r="J256" s="22"/>
      <c r="K256" s="22"/>
      <c r="L256" s="17"/>
      <c r="M256" s="22"/>
      <c r="N256" s="22"/>
      <c r="P256" s="17"/>
    </row>
    <row r="257" spans="1:16" ht="12.75" customHeight="1" x14ac:dyDescent="0.15">
      <c r="A257" s="17"/>
      <c r="B257" s="17"/>
      <c r="C257" s="17"/>
      <c r="E257" s="17"/>
      <c r="F257" s="17"/>
      <c r="G257" s="17"/>
      <c r="H257" s="17"/>
      <c r="I257" s="17"/>
      <c r="J257" s="22"/>
      <c r="K257" s="22"/>
      <c r="L257" s="17"/>
      <c r="M257" s="22"/>
      <c r="N257" s="22"/>
      <c r="P257" s="17"/>
    </row>
    <row r="258" spans="1:16" ht="12.75" customHeight="1" x14ac:dyDescent="0.15">
      <c r="A258" s="17"/>
      <c r="B258" s="17"/>
      <c r="C258" s="17"/>
      <c r="E258" s="17"/>
      <c r="F258" s="17"/>
      <c r="G258" s="17"/>
      <c r="H258" s="17"/>
      <c r="I258" s="17"/>
      <c r="J258" s="22"/>
      <c r="K258" s="22"/>
      <c r="L258" s="17"/>
      <c r="M258" s="22"/>
      <c r="N258" s="22"/>
      <c r="P258" s="17"/>
    </row>
    <row r="259" spans="1:16" ht="12.75" customHeight="1" x14ac:dyDescent="0.15">
      <c r="A259" s="17"/>
      <c r="B259" s="17"/>
      <c r="C259" s="17"/>
      <c r="E259" s="17"/>
      <c r="F259" s="17"/>
      <c r="G259" s="17"/>
      <c r="H259" s="17"/>
      <c r="I259" s="17"/>
      <c r="J259" s="22"/>
      <c r="K259" s="22"/>
      <c r="L259" s="17"/>
      <c r="M259" s="22"/>
      <c r="N259" s="22"/>
      <c r="P259" s="17"/>
    </row>
    <row r="260" spans="1:16" ht="12.75" customHeight="1" x14ac:dyDescent="0.15">
      <c r="A260" s="17"/>
      <c r="B260" s="17"/>
      <c r="C260" s="17"/>
      <c r="E260" s="17"/>
      <c r="F260" s="17"/>
      <c r="G260" s="17"/>
      <c r="H260" s="17"/>
      <c r="I260" s="17"/>
      <c r="J260" s="22"/>
      <c r="K260" s="22"/>
      <c r="L260" s="17"/>
      <c r="M260" s="22"/>
      <c r="N260" s="22"/>
      <c r="P260" s="17"/>
    </row>
    <row r="261" spans="1:16" ht="12.75" customHeight="1" x14ac:dyDescent="0.15">
      <c r="A261" s="17"/>
      <c r="B261" s="17"/>
      <c r="C261" s="17"/>
      <c r="E261" s="17"/>
      <c r="F261" s="17"/>
      <c r="G261" s="17"/>
      <c r="H261" s="17"/>
      <c r="I261" s="17"/>
      <c r="J261" s="22"/>
      <c r="K261" s="22"/>
      <c r="L261" s="17"/>
      <c r="M261" s="22"/>
      <c r="N261" s="22"/>
      <c r="P261" s="17"/>
    </row>
    <row r="262" spans="1:16" ht="12.75" customHeight="1" x14ac:dyDescent="0.15">
      <c r="A262" s="17"/>
      <c r="B262" s="17"/>
      <c r="C262" s="17"/>
      <c r="E262" s="17"/>
      <c r="F262" s="17"/>
      <c r="G262" s="17"/>
      <c r="H262" s="17"/>
      <c r="I262" s="17"/>
      <c r="J262" s="22"/>
      <c r="K262" s="22"/>
      <c r="L262" s="17"/>
      <c r="M262" s="22"/>
      <c r="N262" s="22"/>
      <c r="P262" s="17"/>
    </row>
    <row r="263" spans="1:16" ht="12.75" customHeight="1" x14ac:dyDescent="0.15">
      <c r="A263" s="17"/>
      <c r="B263" s="17"/>
      <c r="C263" s="17"/>
      <c r="E263" s="17"/>
      <c r="F263" s="17"/>
      <c r="G263" s="17"/>
      <c r="H263" s="17"/>
      <c r="I263" s="17"/>
      <c r="J263" s="22"/>
      <c r="K263" s="22"/>
      <c r="L263" s="17"/>
      <c r="M263" s="22"/>
      <c r="N263" s="22"/>
      <c r="P263" s="17"/>
    </row>
    <row r="264" spans="1:16" ht="12.75" customHeight="1" x14ac:dyDescent="0.15">
      <c r="A264" s="17"/>
      <c r="B264" s="17"/>
      <c r="C264" s="17"/>
      <c r="E264" s="17"/>
      <c r="F264" s="17"/>
      <c r="G264" s="17"/>
      <c r="H264" s="17"/>
      <c r="I264" s="17"/>
      <c r="J264" s="22"/>
      <c r="K264" s="22"/>
      <c r="L264" s="17"/>
      <c r="M264" s="22"/>
      <c r="N264" s="22"/>
      <c r="P264" s="17"/>
    </row>
    <row r="265" spans="1:16" ht="12.75" customHeight="1" x14ac:dyDescent="0.15">
      <c r="A265" s="17"/>
      <c r="B265" s="17"/>
      <c r="C265" s="17"/>
      <c r="E265" s="17"/>
      <c r="F265" s="17"/>
      <c r="G265" s="17"/>
      <c r="H265" s="17"/>
      <c r="I265" s="17"/>
      <c r="J265" s="22"/>
      <c r="K265" s="22"/>
      <c r="L265" s="17"/>
      <c r="M265" s="22"/>
      <c r="N265" s="22"/>
      <c r="P265" s="17"/>
    </row>
    <row r="266" spans="1:16" ht="12.75" customHeight="1" x14ac:dyDescent="0.15">
      <c r="A266" s="17"/>
      <c r="B266" s="17"/>
      <c r="C266" s="17"/>
      <c r="E266" s="17"/>
      <c r="F266" s="17"/>
      <c r="G266" s="17"/>
      <c r="H266" s="17"/>
      <c r="I266" s="17"/>
      <c r="J266" s="22"/>
      <c r="K266" s="22"/>
      <c r="L266" s="17"/>
      <c r="M266" s="22"/>
      <c r="N266" s="22"/>
      <c r="P266" s="17"/>
    </row>
    <row r="267" spans="1:16" ht="12.75" customHeight="1" x14ac:dyDescent="0.15">
      <c r="A267" s="17"/>
      <c r="B267" s="17"/>
      <c r="C267" s="17"/>
      <c r="E267" s="17"/>
      <c r="F267" s="17"/>
      <c r="G267" s="17"/>
      <c r="H267" s="17"/>
      <c r="I267" s="17"/>
      <c r="J267" s="22"/>
      <c r="K267" s="22"/>
      <c r="L267" s="17"/>
      <c r="M267" s="22"/>
      <c r="N267" s="22"/>
      <c r="P267" s="17"/>
    </row>
    <row r="268" spans="1:16" ht="12.75" customHeight="1" x14ac:dyDescent="0.15">
      <c r="A268" s="17"/>
      <c r="B268" s="17"/>
      <c r="C268" s="17"/>
      <c r="E268" s="17"/>
      <c r="F268" s="17"/>
      <c r="G268" s="17"/>
      <c r="H268" s="17"/>
      <c r="I268" s="17"/>
      <c r="J268" s="22"/>
      <c r="K268" s="22"/>
      <c r="L268" s="17"/>
      <c r="M268" s="22"/>
      <c r="N268" s="22"/>
      <c r="P268" s="17"/>
    </row>
    <row r="269" spans="1:16" ht="12.75" customHeight="1" x14ac:dyDescent="0.15">
      <c r="A269" s="17"/>
      <c r="B269" s="17"/>
      <c r="C269" s="17"/>
      <c r="E269" s="17"/>
      <c r="F269" s="17"/>
      <c r="G269" s="17"/>
      <c r="H269" s="17"/>
      <c r="I269" s="17"/>
      <c r="J269" s="22"/>
      <c r="K269" s="22"/>
      <c r="L269" s="17"/>
      <c r="M269" s="22"/>
      <c r="N269" s="22"/>
      <c r="P269" s="17"/>
    </row>
    <row r="270" spans="1:16" ht="12.75" customHeight="1" x14ac:dyDescent="0.15">
      <c r="A270" s="17"/>
      <c r="B270" s="17"/>
      <c r="C270" s="17"/>
      <c r="E270" s="17"/>
      <c r="F270" s="17"/>
      <c r="G270" s="17"/>
      <c r="H270" s="17"/>
      <c r="I270" s="17"/>
      <c r="J270" s="22"/>
      <c r="K270" s="22"/>
      <c r="L270" s="17"/>
      <c r="M270" s="22"/>
      <c r="N270" s="22"/>
      <c r="P270" s="17"/>
    </row>
    <row r="271" spans="1:16" ht="12.75" customHeight="1" x14ac:dyDescent="0.15">
      <c r="A271" s="17"/>
      <c r="B271" s="17"/>
      <c r="C271" s="17"/>
      <c r="E271" s="17"/>
      <c r="F271" s="17"/>
      <c r="G271" s="17"/>
      <c r="H271" s="17"/>
      <c r="I271" s="17"/>
      <c r="J271" s="22"/>
      <c r="K271" s="22"/>
      <c r="L271" s="17"/>
      <c r="M271" s="22"/>
      <c r="N271" s="22"/>
      <c r="P271" s="17"/>
    </row>
    <row r="272" spans="1:16" ht="12.75" customHeight="1" x14ac:dyDescent="0.15">
      <c r="A272" s="17"/>
      <c r="B272" s="17"/>
      <c r="C272" s="17"/>
      <c r="E272" s="17"/>
      <c r="F272" s="17"/>
      <c r="G272" s="17"/>
      <c r="H272" s="17"/>
      <c r="I272" s="17"/>
      <c r="J272" s="22"/>
      <c r="K272" s="22"/>
      <c r="L272" s="17"/>
      <c r="M272" s="22"/>
      <c r="N272" s="22"/>
      <c r="P272" s="17"/>
    </row>
    <row r="273" spans="1:16" ht="12.75" customHeight="1" x14ac:dyDescent="0.15">
      <c r="A273" s="17"/>
      <c r="B273" s="17"/>
      <c r="C273" s="17"/>
      <c r="E273" s="17"/>
      <c r="F273" s="17"/>
      <c r="G273" s="17"/>
      <c r="H273" s="17"/>
      <c r="I273" s="17"/>
      <c r="J273" s="22"/>
      <c r="K273" s="22"/>
      <c r="L273" s="17"/>
      <c r="M273" s="22"/>
      <c r="N273" s="22"/>
      <c r="P273" s="17"/>
    </row>
    <row r="274" spans="1:16" ht="12.75" customHeight="1" x14ac:dyDescent="0.15">
      <c r="A274" s="17"/>
      <c r="B274" s="17"/>
      <c r="C274" s="17"/>
      <c r="E274" s="17"/>
      <c r="F274" s="17"/>
      <c r="G274" s="17"/>
      <c r="H274" s="17"/>
      <c r="I274" s="17"/>
      <c r="J274" s="22"/>
      <c r="K274" s="22"/>
      <c r="L274" s="17"/>
      <c r="M274" s="22"/>
      <c r="N274" s="22"/>
      <c r="P274" s="17"/>
    </row>
    <row r="275" spans="1:16" ht="12.75" customHeight="1" x14ac:dyDescent="0.15">
      <c r="A275" s="17"/>
      <c r="B275" s="17"/>
      <c r="C275" s="17"/>
      <c r="E275" s="17"/>
      <c r="F275" s="17"/>
      <c r="G275" s="17"/>
      <c r="H275" s="17"/>
      <c r="I275" s="17"/>
      <c r="J275" s="22"/>
      <c r="K275" s="22"/>
      <c r="L275" s="17"/>
      <c r="M275" s="22"/>
      <c r="N275" s="22"/>
      <c r="P275" s="17"/>
    </row>
    <row r="276" spans="1:16" ht="12.75" customHeight="1" x14ac:dyDescent="0.15">
      <c r="A276" s="17"/>
      <c r="B276" s="17"/>
      <c r="C276" s="17"/>
      <c r="E276" s="17"/>
      <c r="F276" s="17"/>
      <c r="G276" s="17"/>
      <c r="H276" s="17"/>
      <c r="I276" s="17"/>
      <c r="J276" s="22"/>
      <c r="K276" s="22"/>
      <c r="L276" s="17"/>
      <c r="M276" s="22"/>
      <c r="N276" s="22"/>
      <c r="P276" s="17"/>
    </row>
    <row r="277" spans="1:16" ht="12.75" customHeight="1" x14ac:dyDescent="0.15">
      <c r="A277" s="17"/>
      <c r="B277" s="17"/>
      <c r="C277" s="17"/>
      <c r="E277" s="17"/>
      <c r="F277" s="17"/>
      <c r="G277" s="17"/>
      <c r="H277" s="17"/>
      <c r="I277" s="17"/>
      <c r="J277" s="22"/>
      <c r="K277" s="22"/>
      <c r="L277" s="17"/>
      <c r="M277" s="22"/>
      <c r="N277" s="22"/>
      <c r="P277" s="17"/>
    </row>
    <row r="278" spans="1:16" ht="12.75" customHeight="1" x14ac:dyDescent="0.15">
      <c r="A278" s="17"/>
      <c r="B278" s="17"/>
      <c r="C278" s="17"/>
      <c r="E278" s="17"/>
      <c r="F278" s="17"/>
      <c r="G278" s="17"/>
      <c r="H278" s="17"/>
      <c r="I278" s="17"/>
      <c r="J278" s="22"/>
      <c r="K278" s="22"/>
      <c r="L278" s="17"/>
      <c r="M278" s="22"/>
      <c r="N278" s="22"/>
      <c r="P278" s="17"/>
    </row>
    <row r="279" spans="1:16" ht="12.75" customHeight="1" x14ac:dyDescent="0.15">
      <c r="A279" s="17"/>
      <c r="B279" s="17"/>
      <c r="C279" s="17"/>
      <c r="E279" s="17"/>
      <c r="F279" s="17"/>
      <c r="G279" s="17"/>
      <c r="H279" s="17"/>
      <c r="I279" s="17"/>
      <c r="J279" s="22"/>
      <c r="K279" s="22"/>
      <c r="L279" s="17"/>
      <c r="M279" s="22"/>
      <c r="N279" s="22"/>
      <c r="P279" s="17"/>
    </row>
    <row r="280" spans="1:16" ht="12.75" customHeight="1" x14ac:dyDescent="0.15">
      <c r="A280" s="17"/>
      <c r="B280" s="17"/>
      <c r="C280" s="17"/>
      <c r="E280" s="17"/>
      <c r="F280" s="17"/>
      <c r="G280" s="17"/>
      <c r="H280" s="17"/>
      <c r="I280" s="17"/>
      <c r="J280" s="22"/>
      <c r="K280" s="22"/>
      <c r="L280" s="17"/>
      <c r="M280" s="22"/>
      <c r="N280" s="22"/>
      <c r="P280" s="17"/>
    </row>
    <row r="281" spans="1:16" ht="12.75" customHeight="1" x14ac:dyDescent="0.15">
      <c r="A281" s="17"/>
      <c r="B281" s="17"/>
      <c r="C281" s="17"/>
      <c r="E281" s="17"/>
      <c r="F281" s="17"/>
      <c r="G281" s="17"/>
      <c r="H281" s="17"/>
      <c r="I281" s="17"/>
      <c r="J281" s="22"/>
      <c r="K281" s="22"/>
      <c r="L281" s="17"/>
      <c r="M281" s="22"/>
      <c r="N281" s="22"/>
      <c r="P281" s="17"/>
    </row>
    <row r="282" spans="1:16" ht="12.75" customHeight="1" x14ac:dyDescent="0.15">
      <c r="A282" s="17"/>
      <c r="B282" s="17"/>
      <c r="C282" s="17"/>
      <c r="E282" s="17"/>
      <c r="F282" s="17"/>
      <c r="G282" s="17"/>
      <c r="H282" s="17"/>
      <c r="I282" s="17"/>
      <c r="J282" s="22"/>
      <c r="K282" s="22"/>
      <c r="L282" s="17"/>
      <c r="M282" s="22"/>
      <c r="N282" s="22"/>
      <c r="P282" s="17"/>
    </row>
    <row r="283" spans="1:16" ht="12.75" customHeight="1" x14ac:dyDescent="0.15">
      <c r="A283" s="17"/>
      <c r="B283" s="17"/>
      <c r="C283" s="17"/>
      <c r="E283" s="17"/>
      <c r="F283" s="17"/>
      <c r="G283" s="17"/>
      <c r="H283" s="17"/>
      <c r="I283" s="17"/>
      <c r="J283" s="22"/>
      <c r="K283" s="22"/>
      <c r="L283" s="17"/>
      <c r="M283" s="22"/>
      <c r="N283" s="22"/>
      <c r="P283" s="17"/>
    </row>
    <row r="284" spans="1:16" ht="12.75" customHeight="1" x14ac:dyDescent="0.15">
      <c r="A284" s="17"/>
      <c r="B284" s="17"/>
      <c r="C284" s="17"/>
      <c r="E284" s="17"/>
      <c r="F284" s="17"/>
      <c r="G284" s="17"/>
      <c r="H284" s="17"/>
      <c r="I284" s="17"/>
      <c r="J284" s="22"/>
      <c r="K284" s="22"/>
      <c r="L284" s="17"/>
      <c r="M284" s="22"/>
      <c r="N284" s="22"/>
      <c r="P284" s="17"/>
    </row>
    <row r="285" spans="1:16" ht="12.75" customHeight="1" x14ac:dyDescent="0.15">
      <c r="A285" s="17"/>
      <c r="B285" s="17"/>
      <c r="C285" s="17"/>
      <c r="E285" s="17"/>
      <c r="F285" s="17"/>
      <c r="G285" s="17"/>
      <c r="H285" s="17"/>
      <c r="I285" s="17"/>
      <c r="J285" s="22"/>
      <c r="K285" s="22"/>
      <c r="L285" s="17"/>
      <c r="M285" s="22"/>
      <c r="N285" s="22"/>
      <c r="P285" s="17"/>
    </row>
    <row r="286" spans="1:16" ht="12.75" customHeight="1" x14ac:dyDescent="0.15">
      <c r="A286" s="17"/>
      <c r="B286" s="17"/>
      <c r="C286" s="17"/>
      <c r="E286" s="17"/>
      <c r="F286" s="17"/>
      <c r="G286" s="17"/>
      <c r="H286" s="17"/>
      <c r="I286" s="17"/>
      <c r="J286" s="22"/>
      <c r="K286" s="22"/>
      <c r="L286" s="17"/>
      <c r="M286" s="22"/>
      <c r="N286" s="22"/>
      <c r="P286" s="17"/>
    </row>
    <row r="287" spans="1:16" ht="12.75" customHeight="1" x14ac:dyDescent="0.15">
      <c r="A287" s="17"/>
      <c r="B287" s="17"/>
      <c r="C287" s="17"/>
      <c r="E287" s="17"/>
      <c r="F287" s="17"/>
      <c r="G287" s="17"/>
      <c r="H287" s="17"/>
      <c r="I287" s="17"/>
      <c r="J287" s="22"/>
      <c r="K287" s="22"/>
      <c r="L287" s="17"/>
      <c r="M287" s="22"/>
      <c r="N287" s="22"/>
      <c r="P287" s="17"/>
    </row>
    <row r="288" spans="1:16" ht="12.75" customHeight="1" x14ac:dyDescent="0.15">
      <c r="A288" s="17"/>
      <c r="B288" s="17"/>
      <c r="C288" s="17"/>
      <c r="E288" s="17"/>
      <c r="F288" s="17"/>
      <c r="G288" s="17"/>
      <c r="H288" s="17"/>
      <c r="I288" s="17"/>
      <c r="J288" s="22"/>
      <c r="K288" s="22"/>
      <c r="L288" s="17"/>
      <c r="M288" s="22"/>
      <c r="N288" s="22"/>
      <c r="P288" s="17"/>
    </row>
    <row r="289" spans="1:16" ht="12.75" customHeight="1" x14ac:dyDescent="0.15">
      <c r="A289" s="17"/>
      <c r="B289" s="17"/>
      <c r="C289" s="17"/>
      <c r="E289" s="17"/>
      <c r="F289" s="17"/>
      <c r="G289" s="17"/>
      <c r="H289" s="17"/>
      <c r="I289" s="17"/>
      <c r="J289" s="22"/>
      <c r="K289" s="22"/>
      <c r="L289" s="17"/>
      <c r="M289" s="22"/>
      <c r="N289" s="22"/>
      <c r="P289" s="17"/>
    </row>
    <row r="290" spans="1:16" ht="12.75" customHeight="1" x14ac:dyDescent="0.15">
      <c r="A290" s="17"/>
      <c r="B290" s="17"/>
      <c r="C290" s="17"/>
      <c r="E290" s="17"/>
      <c r="F290" s="17"/>
      <c r="G290" s="17"/>
      <c r="H290" s="17"/>
      <c r="I290" s="17"/>
      <c r="J290" s="22"/>
      <c r="K290" s="22"/>
      <c r="L290" s="17"/>
      <c r="M290" s="22"/>
      <c r="N290" s="22"/>
      <c r="P290" s="17"/>
    </row>
    <row r="291" spans="1:16" ht="12.75" customHeight="1" x14ac:dyDescent="0.15">
      <c r="A291" s="17"/>
      <c r="B291" s="17"/>
      <c r="C291" s="17"/>
      <c r="E291" s="17"/>
      <c r="F291" s="17"/>
      <c r="G291" s="17"/>
      <c r="H291" s="17"/>
      <c r="I291" s="17"/>
      <c r="J291" s="22"/>
      <c r="K291" s="22"/>
      <c r="L291" s="17"/>
      <c r="M291" s="22"/>
      <c r="N291" s="22"/>
      <c r="P291" s="17"/>
    </row>
    <row r="292" spans="1:16" ht="12.75" customHeight="1" x14ac:dyDescent="0.15">
      <c r="A292" s="17"/>
      <c r="B292" s="17"/>
      <c r="C292" s="17"/>
      <c r="E292" s="17"/>
      <c r="F292" s="17"/>
      <c r="G292" s="17"/>
      <c r="H292" s="17"/>
      <c r="I292" s="17"/>
      <c r="J292" s="22"/>
      <c r="K292" s="22"/>
      <c r="L292" s="17"/>
      <c r="M292" s="22"/>
      <c r="N292" s="22"/>
      <c r="P292" s="17"/>
    </row>
    <row r="293" spans="1:16" ht="12.75" customHeight="1" x14ac:dyDescent="0.15">
      <c r="A293" s="17"/>
      <c r="B293" s="17"/>
      <c r="C293" s="17"/>
      <c r="E293" s="17"/>
      <c r="F293" s="17"/>
      <c r="G293" s="17"/>
      <c r="H293" s="17"/>
      <c r="I293" s="17"/>
      <c r="J293" s="22"/>
      <c r="K293" s="22"/>
      <c r="L293" s="17"/>
      <c r="M293" s="22"/>
      <c r="N293" s="22"/>
      <c r="P293" s="17"/>
    </row>
    <row r="294" spans="1:16" ht="12.75" customHeight="1" x14ac:dyDescent="0.15">
      <c r="A294" s="17"/>
      <c r="B294" s="17"/>
      <c r="C294" s="17"/>
      <c r="E294" s="17"/>
      <c r="F294" s="17"/>
      <c r="G294" s="17"/>
      <c r="H294" s="17"/>
      <c r="I294" s="17"/>
      <c r="J294" s="22"/>
      <c r="K294" s="22"/>
      <c r="L294" s="17"/>
      <c r="M294" s="22"/>
      <c r="N294" s="22"/>
      <c r="P294" s="17"/>
    </row>
    <row r="295" spans="1:16" ht="12.75" customHeight="1" x14ac:dyDescent="0.15">
      <c r="A295" s="17"/>
      <c r="B295" s="17"/>
      <c r="C295" s="17"/>
      <c r="E295" s="17"/>
      <c r="F295" s="17"/>
      <c r="G295" s="17"/>
      <c r="H295" s="17"/>
      <c r="I295" s="17"/>
      <c r="J295" s="22"/>
      <c r="K295" s="22"/>
      <c r="L295" s="17"/>
      <c r="M295" s="22"/>
      <c r="N295" s="22"/>
      <c r="P295" s="17"/>
    </row>
    <row r="296" spans="1:16" ht="12.75" customHeight="1" x14ac:dyDescent="0.15">
      <c r="A296" s="17"/>
      <c r="B296" s="17"/>
      <c r="C296" s="17"/>
      <c r="E296" s="17"/>
      <c r="F296" s="17"/>
      <c r="G296" s="17"/>
      <c r="H296" s="17"/>
      <c r="I296" s="17"/>
      <c r="J296" s="22"/>
      <c r="K296" s="22"/>
      <c r="L296" s="17"/>
      <c r="M296" s="22"/>
      <c r="N296" s="22"/>
      <c r="P296" s="17"/>
    </row>
    <row r="297" spans="1:16" ht="12.75" customHeight="1" x14ac:dyDescent="0.15">
      <c r="A297" s="17"/>
      <c r="B297" s="17"/>
      <c r="C297" s="17"/>
      <c r="E297" s="17"/>
      <c r="F297" s="17"/>
      <c r="G297" s="17"/>
      <c r="H297" s="17"/>
      <c r="I297" s="17"/>
      <c r="J297" s="22"/>
      <c r="K297" s="22"/>
      <c r="L297" s="17"/>
      <c r="M297" s="22"/>
      <c r="N297" s="22"/>
      <c r="P297" s="17"/>
    </row>
    <row r="298" spans="1:16" ht="12.75" customHeight="1" x14ac:dyDescent="0.15">
      <c r="A298" s="17"/>
      <c r="B298" s="17"/>
      <c r="C298" s="17"/>
      <c r="E298" s="17"/>
      <c r="F298" s="17"/>
      <c r="G298" s="17"/>
      <c r="H298" s="17"/>
      <c r="I298" s="17"/>
      <c r="J298" s="22"/>
      <c r="K298" s="22"/>
      <c r="L298" s="17"/>
      <c r="M298" s="22"/>
      <c r="N298" s="22"/>
      <c r="P298" s="17"/>
    </row>
    <row r="299" spans="1:16" ht="12.75" customHeight="1" x14ac:dyDescent="0.15">
      <c r="A299" s="17"/>
      <c r="B299" s="17"/>
      <c r="C299" s="17"/>
      <c r="E299" s="17"/>
      <c r="F299" s="17"/>
      <c r="G299" s="17"/>
      <c r="H299" s="17"/>
      <c r="I299" s="17"/>
      <c r="J299" s="22"/>
      <c r="K299" s="22"/>
      <c r="L299" s="17"/>
      <c r="M299" s="22"/>
      <c r="N299" s="22"/>
      <c r="P299" s="17"/>
    </row>
    <row r="300" spans="1:16" ht="12.75" customHeight="1" x14ac:dyDescent="0.15">
      <c r="A300" s="17"/>
      <c r="B300" s="17"/>
      <c r="C300" s="17"/>
      <c r="E300" s="17"/>
      <c r="F300" s="17"/>
      <c r="G300" s="17"/>
      <c r="H300" s="17"/>
      <c r="I300" s="17"/>
      <c r="J300" s="22"/>
      <c r="K300" s="22"/>
      <c r="L300" s="17"/>
      <c r="M300" s="22"/>
      <c r="N300" s="22"/>
      <c r="P300" s="17"/>
    </row>
    <row r="301" spans="1:16" ht="12.75" customHeight="1" x14ac:dyDescent="0.15">
      <c r="A301" s="17"/>
      <c r="B301" s="17"/>
      <c r="C301" s="17"/>
      <c r="E301" s="17"/>
      <c r="F301" s="17"/>
      <c r="G301" s="17"/>
      <c r="H301" s="17"/>
      <c r="I301" s="17"/>
      <c r="J301" s="22"/>
      <c r="K301" s="22"/>
      <c r="L301" s="17"/>
      <c r="M301" s="22"/>
      <c r="N301" s="22"/>
      <c r="P301" s="17"/>
    </row>
    <row r="302" spans="1:16" ht="12.75" customHeight="1" x14ac:dyDescent="0.15">
      <c r="A302" s="17"/>
      <c r="B302" s="17"/>
      <c r="C302" s="17"/>
      <c r="E302" s="17"/>
      <c r="F302" s="17"/>
      <c r="G302" s="17"/>
      <c r="H302" s="17"/>
      <c r="I302" s="17"/>
      <c r="J302" s="22"/>
      <c r="K302" s="22"/>
      <c r="L302" s="17"/>
      <c r="M302" s="22"/>
      <c r="N302" s="22"/>
      <c r="P302" s="17"/>
    </row>
    <row r="303" spans="1:16" ht="12.75" customHeight="1" x14ac:dyDescent="0.15">
      <c r="A303" s="17"/>
      <c r="B303" s="17"/>
      <c r="C303" s="17"/>
      <c r="E303" s="17"/>
      <c r="F303" s="17"/>
      <c r="G303" s="17"/>
      <c r="H303" s="17"/>
      <c r="I303" s="17"/>
      <c r="J303" s="22"/>
      <c r="K303" s="22"/>
      <c r="L303" s="17"/>
      <c r="M303" s="22"/>
      <c r="N303" s="22"/>
      <c r="P303" s="17"/>
    </row>
    <row r="304" spans="1:16" ht="12.75" customHeight="1" x14ac:dyDescent="0.15">
      <c r="A304" s="17"/>
      <c r="B304" s="17"/>
      <c r="C304" s="17"/>
      <c r="E304" s="17"/>
      <c r="F304" s="17"/>
      <c r="G304" s="17"/>
      <c r="H304" s="17"/>
      <c r="I304" s="17"/>
      <c r="J304" s="22"/>
      <c r="K304" s="22"/>
      <c r="L304" s="17"/>
      <c r="M304" s="22"/>
      <c r="N304" s="22"/>
      <c r="P304" s="17"/>
    </row>
    <row r="305" spans="1:16" ht="12.75" customHeight="1" x14ac:dyDescent="0.15">
      <c r="A305" s="17"/>
      <c r="B305" s="17"/>
      <c r="C305" s="17"/>
      <c r="E305" s="17"/>
      <c r="F305" s="17"/>
      <c r="G305" s="17"/>
      <c r="H305" s="17"/>
      <c r="I305" s="17"/>
      <c r="J305" s="22"/>
      <c r="K305" s="22"/>
      <c r="L305" s="17"/>
      <c r="M305" s="22"/>
      <c r="N305" s="22"/>
      <c r="P305" s="17"/>
    </row>
    <row r="306" spans="1:16" ht="12.75" customHeight="1" x14ac:dyDescent="0.15">
      <c r="A306" s="17"/>
      <c r="B306" s="17"/>
      <c r="C306" s="17"/>
      <c r="E306" s="17"/>
      <c r="F306" s="17"/>
      <c r="G306" s="17"/>
      <c r="H306" s="17"/>
      <c r="I306" s="17"/>
      <c r="J306" s="22"/>
      <c r="K306" s="22"/>
      <c r="L306" s="17"/>
      <c r="M306" s="22"/>
      <c r="N306" s="22"/>
      <c r="P306" s="17"/>
    </row>
    <row r="307" spans="1:16" ht="12.75" customHeight="1" x14ac:dyDescent="0.15">
      <c r="A307" s="17"/>
      <c r="B307" s="17"/>
      <c r="C307" s="17"/>
      <c r="E307" s="17"/>
      <c r="F307" s="17"/>
      <c r="G307" s="17"/>
      <c r="H307" s="17"/>
      <c r="I307" s="17"/>
      <c r="J307" s="22"/>
      <c r="K307" s="22"/>
      <c r="L307" s="17"/>
      <c r="M307" s="22"/>
      <c r="N307" s="22"/>
      <c r="P307" s="17"/>
    </row>
    <row r="308" spans="1:16" ht="12.75" customHeight="1" x14ac:dyDescent="0.15">
      <c r="A308" s="17"/>
      <c r="B308" s="17"/>
      <c r="C308" s="17"/>
      <c r="E308" s="17"/>
      <c r="F308" s="17"/>
      <c r="G308" s="17"/>
      <c r="H308" s="17"/>
      <c r="I308" s="17"/>
      <c r="J308" s="22"/>
      <c r="K308" s="22"/>
      <c r="L308" s="17"/>
      <c r="M308" s="22"/>
      <c r="N308" s="22"/>
      <c r="P308" s="17"/>
    </row>
    <row r="309" spans="1:16" ht="12.75" customHeight="1" x14ac:dyDescent="0.15">
      <c r="A309" s="17"/>
      <c r="B309" s="17"/>
      <c r="C309" s="17"/>
      <c r="E309" s="17"/>
      <c r="F309" s="17"/>
      <c r="G309" s="17"/>
      <c r="H309" s="17"/>
      <c r="I309" s="17"/>
      <c r="J309" s="22"/>
      <c r="K309" s="22"/>
      <c r="L309" s="17"/>
      <c r="M309" s="22"/>
      <c r="N309" s="22"/>
      <c r="P309" s="17"/>
    </row>
    <row r="310" spans="1:16" ht="12.75" customHeight="1" x14ac:dyDescent="0.15">
      <c r="A310" s="17"/>
      <c r="B310" s="17"/>
      <c r="C310" s="17"/>
      <c r="E310" s="17"/>
      <c r="F310" s="17"/>
      <c r="G310" s="17"/>
      <c r="H310" s="17"/>
      <c r="I310" s="17"/>
      <c r="J310" s="22"/>
      <c r="K310" s="22"/>
      <c r="L310" s="17"/>
      <c r="M310" s="22"/>
      <c r="N310" s="22"/>
      <c r="P310" s="17"/>
    </row>
    <row r="311" spans="1:16" ht="12.75" customHeight="1" x14ac:dyDescent="0.15">
      <c r="A311" s="17"/>
      <c r="B311" s="17"/>
      <c r="C311" s="17"/>
      <c r="E311" s="17"/>
      <c r="F311" s="17"/>
      <c r="G311" s="17"/>
      <c r="H311" s="17"/>
      <c r="I311" s="17"/>
      <c r="J311" s="22"/>
      <c r="K311" s="22"/>
      <c r="L311" s="17"/>
      <c r="M311" s="22"/>
      <c r="N311" s="22"/>
      <c r="P311" s="17"/>
    </row>
    <row r="312" spans="1:16" ht="12.75" customHeight="1" x14ac:dyDescent="0.15">
      <c r="A312" s="17"/>
      <c r="B312" s="17"/>
      <c r="C312" s="17"/>
      <c r="E312" s="17"/>
      <c r="F312" s="17"/>
      <c r="G312" s="17"/>
      <c r="H312" s="17"/>
      <c r="I312" s="17"/>
      <c r="J312" s="22"/>
      <c r="K312" s="22"/>
      <c r="L312" s="17"/>
      <c r="M312" s="22"/>
      <c r="N312" s="22"/>
      <c r="P312" s="17"/>
    </row>
    <row r="313" spans="1:16" ht="12.75" customHeight="1" x14ac:dyDescent="0.15">
      <c r="A313" s="17"/>
      <c r="B313" s="17"/>
      <c r="C313" s="17"/>
      <c r="E313" s="17"/>
      <c r="F313" s="17"/>
      <c r="G313" s="17"/>
      <c r="H313" s="17"/>
      <c r="I313" s="17"/>
      <c r="J313" s="22"/>
      <c r="K313" s="22"/>
      <c r="L313" s="17"/>
      <c r="M313" s="22"/>
      <c r="N313" s="22"/>
      <c r="P313" s="17"/>
    </row>
    <row r="314" spans="1:16" ht="12.75" customHeight="1" x14ac:dyDescent="0.15">
      <c r="A314" s="17"/>
      <c r="B314" s="17"/>
      <c r="C314" s="17"/>
      <c r="E314" s="17"/>
      <c r="F314" s="17"/>
      <c r="G314" s="17"/>
      <c r="H314" s="17"/>
      <c r="I314" s="17"/>
      <c r="J314" s="22"/>
      <c r="K314" s="22"/>
      <c r="L314" s="17"/>
      <c r="M314" s="22"/>
      <c r="N314" s="22"/>
      <c r="P314" s="17"/>
    </row>
    <row r="315" spans="1:16" ht="12.75" customHeight="1" x14ac:dyDescent="0.15">
      <c r="A315" s="17"/>
      <c r="B315" s="17"/>
      <c r="C315" s="17"/>
      <c r="E315" s="17"/>
      <c r="F315" s="17"/>
      <c r="G315" s="17"/>
      <c r="H315" s="17"/>
      <c r="I315" s="17"/>
      <c r="J315" s="22"/>
      <c r="K315" s="22"/>
      <c r="L315" s="17"/>
      <c r="M315" s="22"/>
      <c r="N315" s="22"/>
      <c r="P315" s="17"/>
    </row>
    <row r="316" spans="1:16" ht="12.75" customHeight="1" x14ac:dyDescent="0.15">
      <c r="A316" s="17"/>
      <c r="B316" s="17"/>
      <c r="C316" s="17"/>
      <c r="E316" s="17"/>
      <c r="F316" s="17"/>
      <c r="G316" s="17"/>
      <c r="H316" s="17"/>
      <c r="I316" s="17"/>
      <c r="J316" s="22"/>
      <c r="K316" s="22"/>
      <c r="L316" s="17"/>
      <c r="M316" s="22"/>
      <c r="N316" s="22"/>
      <c r="P316" s="17"/>
    </row>
    <row r="317" spans="1:16" ht="12.75" customHeight="1" x14ac:dyDescent="0.15">
      <c r="A317" s="17"/>
      <c r="B317" s="17"/>
      <c r="C317" s="17"/>
      <c r="E317" s="17"/>
      <c r="F317" s="17"/>
      <c r="G317" s="17"/>
      <c r="H317" s="17"/>
      <c r="I317" s="17"/>
      <c r="J317" s="22"/>
      <c r="K317" s="22"/>
      <c r="L317" s="17"/>
      <c r="M317" s="22"/>
      <c r="N317" s="22"/>
      <c r="P317" s="17"/>
    </row>
    <row r="318" spans="1:16" ht="12.75" customHeight="1" x14ac:dyDescent="0.15">
      <c r="A318" s="17"/>
      <c r="B318" s="17"/>
      <c r="C318" s="17"/>
      <c r="E318" s="17"/>
      <c r="F318" s="17"/>
      <c r="G318" s="17"/>
      <c r="H318" s="17"/>
      <c r="I318" s="17"/>
      <c r="J318" s="22"/>
      <c r="K318" s="22"/>
      <c r="L318" s="17"/>
      <c r="M318" s="22"/>
      <c r="N318" s="22"/>
      <c r="P318" s="17"/>
    </row>
    <row r="319" spans="1:16" ht="12.75" customHeight="1" x14ac:dyDescent="0.15">
      <c r="A319" s="17"/>
      <c r="B319" s="17"/>
      <c r="C319" s="17"/>
      <c r="E319" s="17"/>
      <c r="F319" s="17"/>
      <c r="G319" s="17"/>
      <c r="H319" s="17"/>
      <c r="I319" s="17"/>
      <c r="J319" s="22"/>
      <c r="K319" s="22"/>
      <c r="L319" s="17"/>
      <c r="M319" s="22"/>
      <c r="N319" s="22"/>
      <c r="P319" s="17"/>
    </row>
    <row r="320" spans="1:16" ht="12.75" customHeight="1" x14ac:dyDescent="0.15">
      <c r="A320" s="17"/>
      <c r="B320" s="17"/>
      <c r="C320" s="17"/>
      <c r="E320" s="17"/>
      <c r="F320" s="17"/>
      <c r="G320" s="17"/>
      <c r="H320" s="17"/>
      <c r="I320" s="17"/>
      <c r="J320" s="22"/>
      <c r="K320" s="22"/>
      <c r="L320" s="17"/>
      <c r="M320" s="22"/>
      <c r="N320" s="22"/>
      <c r="P320" s="17"/>
    </row>
    <row r="321" spans="1:16" ht="12.75" customHeight="1" x14ac:dyDescent="0.15">
      <c r="A321" s="17"/>
      <c r="B321" s="17"/>
      <c r="C321" s="17"/>
      <c r="E321" s="17"/>
      <c r="F321" s="17"/>
      <c r="G321" s="17"/>
      <c r="H321" s="17"/>
      <c r="I321" s="17"/>
      <c r="J321" s="22"/>
      <c r="K321" s="22"/>
      <c r="L321" s="17"/>
      <c r="M321" s="22"/>
      <c r="N321" s="22"/>
      <c r="P321" s="17"/>
    </row>
    <row r="322" spans="1:16" ht="12.75" customHeight="1" x14ac:dyDescent="0.15">
      <c r="A322" s="17"/>
      <c r="B322" s="17"/>
      <c r="C322" s="17"/>
      <c r="E322" s="17"/>
      <c r="F322" s="17"/>
      <c r="G322" s="17"/>
      <c r="H322" s="17"/>
      <c r="I322" s="17"/>
      <c r="J322" s="22"/>
      <c r="K322" s="22"/>
      <c r="L322" s="17"/>
      <c r="M322" s="22"/>
      <c r="N322" s="22"/>
      <c r="P322" s="17"/>
    </row>
    <row r="323" spans="1:16" ht="12.75" customHeight="1" x14ac:dyDescent="0.15">
      <c r="A323" s="17"/>
      <c r="B323" s="17"/>
      <c r="C323" s="17"/>
      <c r="E323" s="17"/>
      <c r="F323" s="17"/>
      <c r="G323" s="17"/>
      <c r="H323" s="17"/>
      <c r="I323" s="17"/>
      <c r="J323" s="22"/>
      <c r="K323" s="22"/>
      <c r="L323" s="17"/>
      <c r="M323" s="22"/>
      <c r="N323" s="22"/>
      <c r="P323" s="17"/>
    </row>
    <row r="324" spans="1:16" ht="12.75" customHeight="1" x14ac:dyDescent="0.15">
      <c r="A324" s="17"/>
      <c r="B324" s="17"/>
      <c r="C324" s="17"/>
      <c r="E324" s="17"/>
      <c r="F324" s="17"/>
      <c r="G324" s="17"/>
      <c r="H324" s="17"/>
      <c r="I324" s="17"/>
      <c r="J324" s="22"/>
      <c r="K324" s="22"/>
      <c r="L324" s="17"/>
      <c r="M324" s="22"/>
      <c r="N324" s="22"/>
      <c r="P324" s="17"/>
    </row>
    <row r="325" spans="1:16" ht="12.75" customHeight="1" x14ac:dyDescent="0.15">
      <c r="A325" s="17"/>
      <c r="B325" s="17"/>
      <c r="C325" s="17"/>
      <c r="E325" s="17"/>
      <c r="F325" s="17"/>
      <c r="G325" s="17"/>
      <c r="H325" s="17"/>
      <c r="I325" s="17"/>
      <c r="J325" s="22"/>
      <c r="K325" s="22"/>
      <c r="L325" s="17"/>
      <c r="M325" s="22"/>
      <c r="N325" s="22"/>
      <c r="P325" s="17"/>
    </row>
    <row r="326" spans="1:16" ht="12.75" customHeight="1" x14ac:dyDescent="0.15">
      <c r="A326" s="17"/>
      <c r="B326" s="17"/>
      <c r="C326" s="17"/>
      <c r="E326" s="17"/>
      <c r="F326" s="17"/>
      <c r="G326" s="17"/>
      <c r="H326" s="17"/>
      <c r="I326" s="17"/>
      <c r="J326" s="22"/>
      <c r="K326" s="22"/>
      <c r="L326" s="17"/>
      <c r="M326" s="22"/>
      <c r="N326" s="22"/>
      <c r="P326" s="17"/>
    </row>
    <row r="327" spans="1:16" ht="12.75" customHeight="1" x14ac:dyDescent="0.15">
      <c r="A327" s="17"/>
      <c r="B327" s="17"/>
      <c r="C327" s="17"/>
      <c r="E327" s="17"/>
      <c r="F327" s="17"/>
      <c r="G327" s="17"/>
      <c r="H327" s="17"/>
      <c r="I327" s="17"/>
      <c r="J327" s="22"/>
      <c r="K327" s="22"/>
      <c r="L327" s="17"/>
      <c r="M327" s="22"/>
      <c r="N327" s="22"/>
      <c r="P327" s="17"/>
    </row>
    <row r="328" spans="1:16" ht="12.75" customHeight="1" x14ac:dyDescent="0.15">
      <c r="A328" s="17"/>
      <c r="B328" s="17"/>
      <c r="C328" s="17"/>
      <c r="E328" s="17"/>
      <c r="F328" s="17"/>
      <c r="G328" s="17"/>
      <c r="H328" s="17"/>
      <c r="I328" s="17"/>
      <c r="J328" s="22"/>
      <c r="K328" s="22"/>
      <c r="L328" s="17"/>
      <c r="M328" s="22"/>
      <c r="N328" s="22"/>
      <c r="P328" s="17"/>
    </row>
    <row r="329" spans="1:16" ht="12.75" customHeight="1" x14ac:dyDescent="0.15">
      <c r="A329" s="17"/>
      <c r="B329" s="17"/>
      <c r="C329" s="17"/>
      <c r="E329" s="17"/>
      <c r="F329" s="17"/>
      <c r="G329" s="17"/>
      <c r="H329" s="17"/>
      <c r="I329" s="17"/>
      <c r="J329" s="22"/>
      <c r="K329" s="22"/>
      <c r="L329" s="17"/>
      <c r="M329" s="22"/>
      <c r="N329" s="22"/>
      <c r="P329" s="17"/>
    </row>
    <row r="330" spans="1:16" ht="12.75" customHeight="1" x14ac:dyDescent="0.15">
      <c r="A330" s="17"/>
      <c r="B330" s="17"/>
      <c r="C330" s="17"/>
      <c r="E330" s="17"/>
      <c r="F330" s="17"/>
      <c r="G330" s="17"/>
      <c r="H330" s="17"/>
      <c r="I330" s="17"/>
      <c r="J330" s="22"/>
      <c r="K330" s="22"/>
      <c r="L330" s="17"/>
      <c r="M330" s="22"/>
      <c r="N330" s="22"/>
      <c r="P330" s="17"/>
    </row>
    <row r="331" spans="1:16" ht="12.75" customHeight="1" x14ac:dyDescent="0.15">
      <c r="A331" s="17"/>
      <c r="B331" s="17"/>
      <c r="C331" s="17"/>
      <c r="E331" s="17"/>
      <c r="F331" s="17"/>
      <c r="G331" s="17"/>
      <c r="H331" s="17"/>
      <c r="I331" s="17"/>
      <c r="J331" s="22"/>
      <c r="K331" s="22"/>
      <c r="L331" s="17"/>
      <c r="M331" s="22"/>
      <c r="N331" s="22"/>
      <c r="P331" s="17"/>
    </row>
    <row r="332" spans="1:16" ht="12.75" customHeight="1" x14ac:dyDescent="0.15">
      <c r="A332" s="17"/>
      <c r="B332" s="17"/>
      <c r="C332" s="17"/>
      <c r="E332" s="17"/>
      <c r="F332" s="17"/>
      <c r="G332" s="17"/>
      <c r="H332" s="17"/>
      <c r="I332" s="17"/>
      <c r="J332" s="22"/>
      <c r="K332" s="22"/>
      <c r="L332" s="17"/>
      <c r="M332" s="22"/>
      <c r="N332" s="22"/>
      <c r="P332" s="17"/>
    </row>
    <row r="333" spans="1:16" ht="12.75" customHeight="1" x14ac:dyDescent="0.15">
      <c r="A333" s="17"/>
      <c r="B333" s="17"/>
      <c r="C333" s="17"/>
      <c r="E333" s="17"/>
      <c r="F333" s="17"/>
      <c r="G333" s="17"/>
      <c r="H333" s="17"/>
      <c r="I333" s="17"/>
      <c r="J333" s="22"/>
      <c r="K333" s="22"/>
      <c r="L333" s="17"/>
      <c r="M333" s="22"/>
      <c r="N333" s="22"/>
      <c r="P333" s="17"/>
    </row>
    <row r="334" spans="1:16" ht="12.75" customHeight="1" x14ac:dyDescent="0.15">
      <c r="A334" s="17"/>
      <c r="B334" s="17"/>
      <c r="C334" s="17"/>
      <c r="E334" s="17"/>
      <c r="F334" s="17"/>
      <c r="G334" s="17"/>
      <c r="H334" s="17"/>
      <c r="I334" s="17"/>
      <c r="J334" s="22"/>
      <c r="K334" s="22"/>
      <c r="L334" s="17"/>
      <c r="M334" s="22"/>
      <c r="N334" s="22"/>
      <c r="P334" s="17"/>
    </row>
    <row r="335" spans="1:16" ht="12.75" customHeight="1" x14ac:dyDescent="0.15">
      <c r="A335" s="17"/>
      <c r="B335" s="17"/>
      <c r="C335" s="17"/>
      <c r="E335" s="17"/>
      <c r="F335" s="17"/>
      <c r="G335" s="17"/>
      <c r="H335" s="17"/>
      <c r="I335" s="17"/>
      <c r="J335" s="22"/>
      <c r="K335" s="22"/>
      <c r="L335" s="17"/>
      <c r="M335" s="22"/>
      <c r="N335" s="22"/>
      <c r="P335" s="17"/>
    </row>
    <row r="336" spans="1:16" ht="12.75" customHeight="1" x14ac:dyDescent="0.15">
      <c r="A336" s="17"/>
      <c r="B336" s="17"/>
      <c r="C336" s="17"/>
      <c r="E336" s="17"/>
      <c r="F336" s="17"/>
      <c r="G336" s="17"/>
      <c r="H336" s="17"/>
      <c r="I336" s="17"/>
      <c r="J336" s="22"/>
      <c r="K336" s="22"/>
      <c r="L336" s="17"/>
      <c r="M336" s="22"/>
      <c r="N336" s="22"/>
      <c r="P336" s="17"/>
    </row>
    <row r="337" spans="1:16" ht="12.75" customHeight="1" x14ac:dyDescent="0.15">
      <c r="A337" s="17"/>
      <c r="B337" s="17"/>
      <c r="C337" s="17"/>
      <c r="E337" s="17"/>
      <c r="F337" s="17"/>
      <c r="G337" s="17"/>
      <c r="H337" s="17"/>
      <c r="I337" s="17"/>
      <c r="J337" s="22"/>
      <c r="K337" s="22"/>
      <c r="L337" s="17"/>
      <c r="M337" s="22"/>
      <c r="N337" s="22"/>
      <c r="P337" s="17"/>
    </row>
    <row r="338" spans="1:16" ht="12.75" customHeight="1" x14ac:dyDescent="0.15">
      <c r="A338" s="17"/>
      <c r="B338" s="17"/>
      <c r="C338" s="17"/>
      <c r="E338" s="17"/>
      <c r="F338" s="17"/>
      <c r="G338" s="17"/>
      <c r="H338" s="17"/>
      <c r="I338" s="17"/>
      <c r="J338" s="22"/>
      <c r="K338" s="22"/>
      <c r="L338" s="17"/>
      <c r="M338" s="22"/>
      <c r="N338" s="22"/>
      <c r="P338" s="17"/>
    </row>
    <row r="339" spans="1:16" ht="12.75" customHeight="1" x14ac:dyDescent="0.15">
      <c r="A339" s="17"/>
      <c r="B339" s="17"/>
      <c r="C339" s="17"/>
      <c r="E339" s="17"/>
      <c r="F339" s="17"/>
      <c r="G339" s="17"/>
      <c r="H339" s="17"/>
      <c r="I339" s="17"/>
      <c r="J339" s="22"/>
      <c r="K339" s="22"/>
      <c r="L339" s="17"/>
      <c r="M339" s="22"/>
      <c r="N339" s="22"/>
      <c r="P339" s="17"/>
    </row>
    <row r="340" spans="1:16" ht="12.75" customHeight="1" x14ac:dyDescent="0.15">
      <c r="A340" s="17"/>
      <c r="B340" s="17"/>
      <c r="C340" s="17"/>
      <c r="E340" s="17"/>
      <c r="F340" s="17"/>
      <c r="G340" s="17"/>
      <c r="H340" s="17"/>
      <c r="I340" s="17"/>
      <c r="J340" s="22"/>
      <c r="K340" s="22"/>
      <c r="L340" s="17"/>
      <c r="M340" s="22"/>
      <c r="N340" s="22"/>
      <c r="P340" s="17"/>
    </row>
    <row r="341" spans="1:16" ht="12.75" customHeight="1" x14ac:dyDescent="0.15">
      <c r="A341" s="17"/>
      <c r="B341" s="17"/>
      <c r="C341" s="17"/>
      <c r="E341" s="17"/>
      <c r="F341" s="17"/>
      <c r="G341" s="17"/>
      <c r="H341" s="17"/>
      <c r="I341" s="17"/>
      <c r="J341" s="22"/>
      <c r="K341" s="22"/>
      <c r="L341" s="17"/>
      <c r="M341" s="22"/>
      <c r="N341" s="22"/>
      <c r="P341" s="17"/>
    </row>
    <row r="342" spans="1:16" ht="12.75" customHeight="1" x14ac:dyDescent="0.15">
      <c r="A342" s="17"/>
      <c r="B342" s="17"/>
      <c r="C342" s="17"/>
      <c r="E342" s="17"/>
      <c r="F342" s="17"/>
      <c r="G342" s="17"/>
      <c r="H342" s="17"/>
      <c r="I342" s="17"/>
      <c r="J342" s="22"/>
      <c r="K342" s="22"/>
      <c r="L342" s="17"/>
      <c r="M342" s="22"/>
      <c r="N342" s="22"/>
      <c r="P342" s="17"/>
    </row>
    <row r="343" spans="1:16" ht="12.75" customHeight="1" x14ac:dyDescent="0.15">
      <c r="A343" s="17"/>
      <c r="B343" s="17"/>
      <c r="C343" s="17"/>
      <c r="E343" s="17"/>
      <c r="F343" s="17"/>
      <c r="G343" s="17"/>
      <c r="H343" s="17"/>
      <c r="I343" s="17"/>
      <c r="J343" s="22"/>
      <c r="K343" s="22"/>
      <c r="L343" s="17"/>
      <c r="M343" s="22"/>
      <c r="N343" s="22"/>
      <c r="P343" s="17"/>
    </row>
    <row r="344" spans="1:16" ht="12.75" customHeight="1" x14ac:dyDescent="0.15">
      <c r="A344" s="17"/>
      <c r="B344" s="17"/>
      <c r="C344" s="17"/>
      <c r="E344" s="17"/>
      <c r="F344" s="17"/>
      <c r="G344" s="17"/>
      <c r="H344" s="17"/>
      <c r="I344" s="17"/>
      <c r="J344" s="22"/>
      <c r="K344" s="22"/>
      <c r="L344" s="17"/>
      <c r="M344" s="22"/>
      <c r="N344" s="22"/>
      <c r="P344" s="17"/>
    </row>
    <row r="345" spans="1:16" ht="12.75" customHeight="1" x14ac:dyDescent="0.15">
      <c r="A345" s="17"/>
      <c r="B345" s="17"/>
      <c r="C345" s="17"/>
      <c r="E345" s="17"/>
      <c r="F345" s="17"/>
      <c r="G345" s="17"/>
      <c r="H345" s="17"/>
      <c r="I345" s="17"/>
      <c r="J345" s="22"/>
      <c r="K345" s="22"/>
      <c r="L345" s="17"/>
      <c r="M345" s="22"/>
      <c r="N345" s="22"/>
      <c r="P345" s="17"/>
    </row>
    <row r="346" spans="1:16" ht="12.75" customHeight="1" x14ac:dyDescent="0.15">
      <c r="A346" s="17"/>
      <c r="B346" s="17"/>
      <c r="C346" s="17"/>
      <c r="E346" s="17"/>
      <c r="F346" s="17"/>
      <c r="G346" s="17"/>
      <c r="H346" s="17"/>
      <c r="I346" s="17"/>
      <c r="J346" s="22"/>
      <c r="K346" s="22"/>
      <c r="L346" s="17"/>
      <c r="M346" s="22"/>
      <c r="N346" s="22"/>
      <c r="P346" s="17"/>
    </row>
    <row r="347" spans="1:16" ht="12.75" customHeight="1" x14ac:dyDescent="0.15">
      <c r="A347" s="17"/>
      <c r="B347" s="17"/>
      <c r="C347" s="17"/>
      <c r="E347" s="17"/>
      <c r="F347" s="17"/>
      <c r="G347" s="17"/>
      <c r="H347" s="17"/>
      <c r="I347" s="17"/>
      <c r="J347" s="22"/>
      <c r="K347" s="22"/>
      <c r="L347" s="17"/>
      <c r="M347" s="22"/>
      <c r="N347" s="22"/>
      <c r="P347" s="17"/>
    </row>
    <row r="348" spans="1:16" ht="12.75" customHeight="1" x14ac:dyDescent="0.15">
      <c r="A348" s="17"/>
      <c r="B348" s="17"/>
      <c r="C348" s="17"/>
      <c r="E348" s="17"/>
      <c r="F348" s="17"/>
      <c r="G348" s="17"/>
      <c r="H348" s="17"/>
      <c r="I348" s="17"/>
      <c r="J348" s="22"/>
      <c r="K348" s="22"/>
      <c r="L348" s="17"/>
      <c r="M348" s="22"/>
      <c r="N348" s="22"/>
      <c r="P348" s="17"/>
    </row>
    <row r="349" spans="1:16" ht="12.75" customHeight="1" x14ac:dyDescent="0.15">
      <c r="A349" s="17"/>
      <c r="B349" s="17"/>
      <c r="C349" s="17"/>
      <c r="E349" s="17"/>
      <c r="F349" s="17"/>
      <c r="G349" s="17"/>
      <c r="H349" s="17"/>
      <c r="I349" s="17"/>
      <c r="J349" s="22"/>
      <c r="K349" s="22"/>
      <c r="L349" s="17"/>
      <c r="M349" s="22"/>
      <c r="N349" s="22"/>
      <c r="P349" s="17"/>
    </row>
    <row r="350" spans="1:16" ht="12.75" customHeight="1" x14ac:dyDescent="0.15">
      <c r="A350" s="17"/>
      <c r="B350" s="17"/>
      <c r="C350" s="17"/>
      <c r="E350" s="17"/>
      <c r="F350" s="17"/>
      <c r="G350" s="17"/>
      <c r="H350" s="17"/>
      <c r="I350" s="17"/>
      <c r="J350" s="22"/>
      <c r="K350" s="22"/>
      <c r="L350" s="17"/>
      <c r="M350" s="22"/>
      <c r="N350" s="22"/>
      <c r="P350" s="17"/>
    </row>
    <row r="351" spans="1:16" ht="12.75" customHeight="1" x14ac:dyDescent="0.15">
      <c r="A351" s="17"/>
      <c r="B351" s="17"/>
      <c r="C351" s="17"/>
      <c r="E351" s="17"/>
      <c r="F351" s="17"/>
      <c r="G351" s="17"/>
      <c r="H351" s="17"/>
      <c r="I351" s="17"/>
      <c r="J351" s="22"/>
      <c r="K351" s="22"/>
      <c r="L351" s="17"/>
      <c r="M351" s="22"/>
      <c r="N351" s="22"/>
      <c r="P351" s="17"/>
    </row>
    <row r="352" spans="1:16" ht="12.75" customHeight="1" x14ac:dyDescent="0.15">
      <c r="A352" s="17"/>
      <c r="B352" s="17"/>
      <c r="C352" s="17"/>
      <c r="E352" s="17"/>
      <c r="F352" s="17"/>
      <c r="G352" s="17"/>
      <c r="H352" s="17"/>
      <c r="I352" s="17"/>
      <c r="J352" s="22"/>
      <c r="K352" s="22"/>
      <c r="L352" s="17"/>
      <c r="M352" s="22"/>
      <c r="N352" s="22"/>
      <c r="P352" s="17"/>
    </row>
    <row r="353" spans="1:16" ht="12.75" customHeight="1" x14ac:dyDescent="0.15">
      <c r="A353" s="17"/>
      <c r="B353" s="17"/>
      <c r="C353" s="17"/>
      <c r="E353" s="17"/>
      <c r="F353" s="17"/>
      <c r="G353" s="17"/>
      <c r="H353" s="17"/>
      <c r="I353" s="17"/>
      <c r="J353" s="22"/>
      <c r="K353" s="22"/>
      <c r="L353" s="17"/>
      <c r="M353" s="22"/>
      <c r="N353" s="22"/>
      <c r="P353" s="17"/>
    </row>
    <row r="354" spans="1:16" ht="12.75" customHeight="1" x14ac:dyDescent="0.15">
      <c r="A354" s="17"/>
      <c r="B354" s="17"/>
      <c r="C354" s="17"/>
      <c r="E354" s="17"/>
      <c r="F354" s="17"/>
      <c r="G354" s="17"/>
      <c r="H354" s="17"/>
      <c r="I354" s="17"/>
      <c r="J354" s="22"/>
      <c r="K354" s="22"/>
      <c r="L354" s="17"/>
      <c r="M354" s="22"/>
      <c r="N354" s="22"/>
      <c r="P354" s="17"/>
    </row>
    <row r="355" spans="1:16" ht="12.75" customHeight="1" x14ac:dyDescent="0.15">
      <c r="A355" s="17"/>
      <c r="B355" s="17"/>
      <c r="C355" s="17"/>
      <c r="E355" s="17"/>
      <c r="F355" s="17"/>
      <c r="G355" s="17"/>
      <c r="H355" s="17"/>
      <c r="I355" s="17"/>
      <c r="J355" s="22"/>
      <c r="K355" s="22"/>
      <c r="L355" s="17"/>
      <c r="M355" s="22"/>
      <c r="N355" s="22"/>
      <c r="P355" s="17"/>
    </row>
    <row r="356" spans="1:16" ht="12.75" customHeight="1" x14ac:dyDescent="0.15">
      <c r="A356" s="17"/>
      <c r="B356" s="17"/>
      <c r="C356" s="17"/>
      <c r="E356" s="17"/>
      <c r="F356" s="17"/>
      <c r="G356" s="17"/>
      <c r="H356" s="17"/>
      <c r="I356" s="17"/>
      <c r="J356" s="22"/>
      <c r="K356" s="22"/>
      <c r="L356" s="17"/>
      <c r="M356" s="22"/>
      <c r="N356" s="22"/>
      <c r="P356" s="17"/>
    </row>
    <row r="357" spans="1:16" ht="12.75" customHeight="1" x14ac:dyDescent="0.15">
      <c r="A357" s="17"/>
      <c r="B357" s="17"/>
      <c r="C357" s="17"/>
      <c r="E357" s="17"/>
      <c r="F357" s="17"/>
      <c r="G357" s="17"/>
      <c r="H357" s="17"/>
      <c r="I357" s="17"/>
      <c r="J357" s="22"/>
      <c r="K357" s="22"/>
      <c r="L357" s="17"/>
      <c r="M357" s="22"/>
      <c r="N357" s="22"/>
      <c r="P357" s="17"/>
    </row>
    <row r="358" spans="1:16" ht="12.75" customHeight="1" x14ac:dyDescent="0.15">
      <c r="A358" s="17"/>
      <c r="B358" s="17"/>
      <c r="C358" s="17"/>
      <c r="E358" s="17"/>
      <c r="F358" s="17"/>
      <c r="G358" s="17"/>
      <c r="H358" s="17"/>
      <c r="I358" s="17"/>
      <c r="J358" s="22"/>
      <c r="K358" s="22"/>
      <c r="L358" s="17"/>
      <c r="M358" s="22"/>
      <c r="N358" s="22"/>
      <c r="P358" s="17"/>
    </row>
    <row r="359" spans="1:16" ht="12.75" customHeight="1" x14ac:dyDescent="0.15">
      <c r="A359" s="17"/>
      <c r="B359" s="17"/>
      <c r="C359" s="17"/>
      <c r="E359" s="17"/>
      <c r="F359" s="17"/>
      <c r="G359" s="17"/>
      <c r="H359" s="17"/>
      <c r="I359" s="17"/>
      <c r="J359" s="22"/>
      <c r="K359" s="22"/>
      <c r="L359" s="17"/>
      <c r="M359" s="22"/>
      <c r="N359" s="22"/>
      <c r="P359" s="17"/>
    </row>
    <row r="360" spans="1:16" ht="12.75" customHeight="1" x14ac:dyDescent="0.15">
      <c r="A360" s="17"/>
      <c r="B360" s="17"/>
      <c r="C360" s="17"/>
      <c r="E360" s="17"/>
      <c r="F360" s="17"/>
      <c r="G360" s="17"/>
      <c r="H360" s="17"/>
      <c r="I360" s="17"/>
      <c r="J360" s="22"/>
      <c r="K360" s="22"/>
      <c r="L360" s="17"/>
      <c r="M360" s="22"/>
      <c r="N360" s="22"/>
      <c r="P360" s="17"/>
    </row>
    <row r="361" spans="1:16" ht="12.75" customHeight="1" x14ac:dyDescent="0.15">
      <c r="A361" s="17"/>
      <c r="B361" s="17"/>
      <c r="C361" s="17"/>
      <c r="E361" s="17"/>
      <c r="F361" s="17"/>
      <c r="G361" s="17"/>
      <c r="H361" s="17"/>
      <c r="I361" s="17"/>
      <c r="J361" s="22"/>
      <c r="K361" s="22"/>
      <c r="L361" s="17"/>
      <c r="M361" s="22"/>
      <c r="N361" s="22"/>
      <c r="P361" s="17"/>
    </row>
    <row r="362" spans="1:16" ht="12.75" customHeight="1" x14ac:dyDescent="0.15">
      <c r="A362" s="17"/>
      <c r="B362" s="17"/>
      <c r="C362" s="17"/>
      <c r="E362" s="17"/>
      <c r="F362" s="17"/>
      <c r="G362" s="17"/>
      <c r="H362" s="17"/>
      <c r="I362" s="17"/>
      <c r="J362" s="22"/>
      <c r="K362" s="22"/>
      <c r="L362" s="17"/>
      <c r="M362" s="22"/>
      <c r="N362" s="22"/>
      <c r="P362" s="17"/>
    </row>
    <row r="363" spans="1:16" ht="12.75" customHeight="1" x14ac:dyDescent="0.15">
      <c r="A363" s="17"/>
      <c r="B363" s="17"/>
      <c r="C363" s="17"/>
      <c r="E363" s="17"/>
      <c r="F363" s="17"/>
      <c r="G363" s="17"/>
      <c r="H363" s="17"/>
      <c r="I363" s="17"/>
      <c r="J363" s="22"/>
      <c r="K363" s="22"/>
      <c r="L363" s="17"/>
      <c r="M363" s="22"/>
      <c r="N363" s="22"/>
      <c r="P363" s="17"/>
    </row>
    <row r="364" spans="1:16" ht="12.75" customHeight="1" x14ac:dyDescent="0.15">
      <c r="A364" s="17"/>
      <c r="B364" s="17"/>
      <c r="C364" s="17"/>
      <c r="E364" s="17"/>
      <c r="F364" s="17"/>
      <c r="G364" s="17"/>
      <c r="H364" s="17"/>
      <c r="I364" s="17"/>
      <c r="J364" s="22"/>
      <c r="K364" s="22"/>
      <c r="L364" s="17"/>
      <c r="M364" s="22"/>
      <c r="N364" s="22"/>
      <c r="P364" s="17"/>
    </row>
    <row r="365" spans="1:16" ht="12.75" customHeight="1" x14ac:dyDescent="0.15">
      <c r="A365" s="17"/>
      <c r="B365" s="17"/>
      <c r="C365" s="17"/>
      <c r="E365" s="17"/>
      <c r="F365" s="17"/>
      <c r="G365" s="17"/>
      <c r="H365" s="17"/>
      <c r="I365" s="17"/>
      <c r="J365" s="22"/>
      <c r="K365" s="22"/>
      <c r="L365" s="17"/>
      <c r="M365" s="22"/>
      <c r="N365" s="22"/>
      <c r="P365" s="17"/>
    </row>
    <row r="366" spans="1:16" ht="12.75" customHeight="1" x14ac:dyDescent="0.15">
      <c r="A366" s="17"/>
      <c r="B366" s="17"/>
      <c r="C366" s="17"/>
      <c r="E366" s="17"/>
      <c r="F366" s="17"/>
      <c r="G366" s="17"/>
      <c r="H366" s="17"/>
      <c r="I366" s="17"/>
      <c r="J366" s="22"/>
      <c r="K366" s="22"/>
      <c r="L366" s="17"/>
      <c r="M366" s="22"/>
      <c r="N366" s="22"/>
      <c r="P366" s="17"/>
    </row>
    <row r="367" spans="1:16" ht="12.75" customHeight="1" x14ac:dyDescent="0.15">
      <c r="A367" s="17"/>
      <c r="B367" s="17"/>
      <c r="C367" s="17"/>
      <c r="E367" s="17"/>
      <c r="F367" s="17"/>
      <c r="G367" s="17"/>
      <c r="H367" s="17"/>
      <c r="I367" s="17"/>
      <c r="J367" s="22"/>
      <c r="K367" s="22"/>
      <c r="L367" s="17"/>
      <c r="M367" s="22"/>
      <c r="N367" s="22"/>
      <c r="P367" s="17"/>
    </row>
    <row r="368" spans="1:16" ht="12.75" customHeight="1" x14ac:dyDescent="0.15">
      <c r="A368" s="17"/>
      <c r="B368" s="17"/>
      <c r="C368" s="17"/>
      <c r="E368" s="17"/>
      <c r="F368" s="17"/>
      <c r="G368" s="17"/>
      <c r="H368" s="17"/>
      <c r="I368" s="17"/>
      <c r="J368" s="22"/>
      <c r="K368" s="22"/>
      <c r="L368" s="17"/>
      <c r="M368" s="22"/>
      <c r="N368" s="22"/>
      <c r="P368" s="17"/>
    </row>
    <row r="369" spans="1:16" ht="12.75" customHeight="1" x14ac:dyDescent="0.15">
      <c r="A369" s="17"/>
      <c r="B369" s="17"/>
      <c r="C369" s="17"/>
      <c r="E369" s="17"/>
      <c r="F369" s="17"/>
      <c r="G369" s="17"/>
      <c r="H369" s="17"/>
      <c r="I369" s="17"/>
      <c r="J369" s="22"/>
      <c r="K369" s="22"/>
      <c r="L369" s="17"/>
      <c r="M369" s="22"/>
      <c r="N369" s="22"/>
      <c r="P369" s="17"/>
    </row>
    <row r="370" spans="1:16" ht="12.75" customHeight="1" x14ac:dyDescent="0.15">
      <c r="A370" s="17"/>
      <c r="B370" s="17"/>
      <c r="C370" s="17"/>
      <c r="E370" s="17"/>
      <c r="F370" s="17"/>
      <c r="G370" s="17"/>
      <c r="H370" s="17"/>
      <c r="I370" s="17"/>
      <c r="J370" s="22"/>
      <c r="K370" s="22"/>
      <c r="L370" s="17"/>
      <c r="M370" s="22"/>
      <c r="N370" s="22"/>
      <c r="P370" s="17"/>
    </row>
    <row r="371" spans="1:16" ht="12.75" customHeight="1" x14ac:dyDescent="0.15">
      <c r="A371" s="17"/>
      <c r="B371" s="17"/>
      <c r="C371" s="17"/>
      <c r="E371" s="17"/>
      <c r="F371" s="17"/>
      <c r="G371" s="17"/>
      <c r="H371" s="17"/>
      <c r="I371" s="17"/>
      <c r="J371" s="22"/>
      <c r="K371" s="22"/>
      <c r="L371" s="17"/>
      <c r="M371" s="22"/>
      <c r="N371" s="22"/>
      <c r="P371" s="17"/>
    </row>
    <row r="372" spans="1:16" ht="12.75" customHeight="1" x14ac:dyDescent="0.15">
      <c r="A372" s="17"/>
      <c r="B372" s="17"/>
      <c r="C372" s="17"/>
      <c r="E372" s="17"/>
      <c r="F372" s="17"/>
      <c r="G372" s="17"/>
      <c r="H372" s="17"/>
      <c r="I372" s="17"/>
      <c r="J372" s="22"/>
      <c r="K372" s="22"/>
      <c r="L372" s="17"/>
      <c r="M372" s="22"/>
      <c r="N372" s="22"/>
      <c r="P372" s="17"/>
    </row>
    <row r="373" spans="1:16" ht="12.75" customHeight="1" x14ac:dyDescent="0.15">
      <c r="A373" s="17"/>
      <c r="B373" s="17"/>
      <c r="C373" s="17"/>
      <c r="E373" s="17"/>
      <c r="F373" s="17"/>
      <c r="G373" s="17"/>
      <c r="H373" s="17"/>
      <c r="I373" s="17"/>
      <c r="J373" s="22"/>
      <c r="K373" s="22"/>
      <c r="L373" s="17"/>
      <c r="M373" s="22"/>
      <c r="N373" s="22"/>
      <c r="P373" s="17"/>
    </row>
    <row r="374" spans="1:16" ht="12.75" customHeight="1" x14ac:dyDescent="0.15">
      <c r="A374" s="17"/>
      <c r="B374" s="17"/>
      <c r="C374" s="17"/>
      <c r="E374" s="17"/>
      <c r="F374" s="17"/>
      <c r="G374" s="17"/>
      <c r="H374" s="17"/>
      <c r="I374" s="17"/>
      <c r="J374" s="22"/>
      <c r="K374" s="22"/>
      <c r="L374" s="17"/>
      <c r="M374" s="22"/>
      <c r="N374" s="22"/>
      <c r="P374" s="17"/>
    </row>
    <row r="375" spans="1:16" ht="12.75" customHeight="1" x14ac:dyDescent="0.15">
      <c r="A375" s="17"/>
      <c r="B375" s="17"/>
      <c r="C375" s="17"/>
      <c r="E375" s="17"/>
      <c r="F375" s="17"/>
      <c r="G375" s="17"/>
      <c r="H375" s="17"/>
      <c r="I375" s="17"/>
      <c r="J375" s="22"/>
      <c r="K375" s="22"/>
      <c r="L375" s="17"/>
      <c r="M375" s="22"/>
      <c r="N375" s="22"/>
      <c r="P375" s="17"/>
    </row>
    <row r="376" spans="1:16" ht="12.75" customHeight="1" x14ac:dyDescent="0.15">
      <c r="A376" s="17"/>
      <c r="B376" s="17"/>
      <c r="C376" s="17"/>
      <c r="E376" s="17"/>
      <c r="F376" s="17"/>
      <c r="G376" s="17"/>
      <c r="H376" s="17"/>
      <c r="I376" s="17"/>
      <c r="J376" s="22"/>
      <c r="K376" s="22"/>
      <c r="L376" s="17"/>
      <c r="M376" s="22"/>
      <c r="N376" s="22"/>
      <c r="P376" s="17"/>
    </row>
    <row r="377" spans="1:16" ht="12.75" customHeight="1" x14ac:dyDescent="0.15">
      <c r="A377" s="17"/>
      <c r="B377" s="17"/>
      <c r="C377" s="17"/>
      <c r="E377" s="17"/>
      <c r="F377" s="17"/>
      <c r="G377" s="17"/>
      <c r="H377" s="17"/>
      <c r="I377" s="17"/>
      <c r="J377" s="22"/>
      <c r="K377" s="22"/>
      <c r="L377" s="17"/>
      <c r="M377" s="22"/>
      <c r="N377" s="22"/>
      <c r="P377" s="17"/>
    </row>
    <row r="378" spans="1:16" ht="12.75" customHeight="1" x14ac:dyDescent="0.15">
      <c r="A378" s="17"/>
      <c r="B378" s="17"/>
      <c r="C378" s="17"/>
      <c r="E378" s="17"/>
      <c r="F378" s="17"/>
      <c r="G378" s="17"/>
      <c r="H378" s="17"/>
      <c r="I378" s="17"/>
      <c r="J378" s="22"/>
      <c r="K378" s="22"/>
      <c r="L378" s="17"/>
      <c r="M378" s="22"/>
      <c r="N378" s="22"/>
      <c r="P378" s="17"/>
    </row>
    <row r="379" spans="1:16" ht="12.75" customHeight="1" x14ac:dyDescent="0.15">
      <c r="A379" s="17"/>
      <c r="B379" s="17"/>
      <c r="C379" s="17"/>
      <c r="E379" s="17"/>
      <c r="F379" s="17"/>
      <c r="G379" s="17"/>
      <c r="H379" s="17"/>
      <c r="I379" s="17"/>
      <c r="J379" s="22"/>
      <c r="K379" s="22"/>
      <c r="L379" s="17"/>
      <c r="M379" s="22"/>
      <c r="N379" s="22"/>
      <c r="P379" s="17"/>
    </row>
    <row r="380" spans="1:16" ht="12.75" customHeight="1" x14ac:dyDescent="0.15">
      <c r="A380" s="17"/>
      <c r="B380" s="17"/>
      <c r="C380" s="17"/>
      <c r="E380" s="17"/>
      <c r="F380" s="17"/>
      <c r="G380" s="17"/>
      <c r="H380" s="17"/>
      <c r="I380" s="17"/>
      <c r="J380" s="22"/>
      <c r="K380" s="22"/>
      <c r="L380" s="17"/>
      <c r="M380" s="22"/>
      <c r="N380" s="22"/>
      <c r="P380" s="17"/>
    </row>
    <row r="381" spans="1:16" ht="12.75" customHeight="1" x14ac:dyDescent="0.15">
      <c r="A381" s="17"/>
      <c r="B381" s="17"/>
      <c r="C381" s="17"/>
      <c r="E381" s="17"/>
      <c r="F381" s="17"/>
      <c r="G381" s="17"/>
      <c r="H381" s="17"/>
      <c r="I381" s="17"/>
      <c r="J381" s="22"/>
      <c r="K381" s="22"/>
      <c r="L381" s="17"/>
      <c r="M381" s="22"/>
      <c r="N381" s="22"/>
      <c r="P381" s="17"/>
    </row>
    <row r="382" spans="1:16" ht="12.75" customHeight="1" x14ac:dyDescent="0.15">
      <c r="A382" s="17"/>
      <c r="B382" s="17"/>
      <c r="C382" s="17"/>
      <c r="E382" s="17"/>
      <c r="F382" s="17"/>
      <c r="G382" s="17"/>
      <c r="H382" s="17"/>
      <c r="I382" s="17"/>
      <c r="J382" s="22"/>
      <c r="K382" s="22"/>
      <c r="L382" s="17"/>
      <c r="M382" s="22"/>
      <c r="N382" s="22"/>
      <c r="P382" s="17"/>
    </row>
    <row r="383" spans="1:16" ht="12.75" customHeight="1" x14ac:dyDescent="0.15">
      <c r="A383" s="17"/>
      <c r="B383" s="17"/>
      <c r="C383" s="17"/>
      <c r="E383" s="17"/>
      <c r="F383" s="17"/>
      <c r="G383" s="17"/>
      <c r="H383" s="17"/>
      <c r="I383" s="17"/>
      <c r="J383" s="22"/>
      <c r="K383" s="22"/>
      <c r="L383" s="17"/>
      <c r="M383" s="22"/>
      <c r="N383" s="22"/>
      <c r="P383" s="17"/>
    </row>
    <row r="384" spans="1:16" ht="12.75" customHeight="1" x14ac:dyDescent="0.15">
      <c r="A384" s="17"/>
      <c r="B384" s="17"/>
      <c r="C384" s="17"/>
      <c r="E384" s="17"/>
      <c r="F384" s="17"/>
      <c r="G384" s="17"/>
      <c r="H384" s="17"/>
      <c r="I384" s="17"/>
      <c r="J384" s="22"/>
      <c r="K384" s="22"/>
      <c r="L384" s="17"/>
      <c r="M384" s="22"/>
      <c r="N384" s="22"/>
      <c r="P384" s="17"/>
    </row>
    <row r="385" spans="1:16" ht="12.75" customHeight="1" x14ac:dyDescent="0.15">
      <c r="A385" s="17"/>
      <c r="B385" s="17"/>
      <c r="C385" s="17"/>
      <c r="E385" s="17"/>
      <c r="F385" s="17"/>
      <c r="G385" s="17"/>
      <c r="H385" s="17"/>
      <c r="I385" s="17"/>
      <c r="J385" s="22"/>
      <c r="K385" s="22"/>
      <c r="L385" s="17"/>
      <c r="M385" s="22"/>
      <c r="N385" s="22"/>
      <c r="P385" s="17"/>
    </row>
    <row r="386" spans="1:16" ht="12.75" customHeight="1" x14ac:dyDescent="0.15">
      <c r="A386" s="17"/>
      <c r="B386" s="17"/>
      <c r="C386" s="17"/>
      <c r="E386" s="17"/>
      <c r="F386" s="17"/>
      <c r="G386" s="17"/>
      <c r="H386" s="17"/>
      <c r="I386" s="17"/>
      <c r="J386" s="22"/>
      <c r="K386" s="22"/>
      <c r="L386" s="17"/>
      <c r="M386" s="22"/>
      <c r="N386" s="22"/>
      <c r="P386" s="17"/>
    </row>
    <row r="387" spans="1:16" ht="12.75" customHeight="1" x14ac:dyDescent="0.15">
      <c r="A387" s="17"/>
      <c r="B387" s="17"/>
      <c r="C387" s="17"/>
      <c r="E387" s="17"/>
      <c r="F387" s="17"/>
      <c r="G387" s="17"/>
      <c r="H387" s="17"/>
      <c r="I387" s="17"/>
      <c r="J387" s="22"/>
      <c r="K387" s="22"/>
      <c r="L387" s="17"/>
      <c r="M387" s="22"/>
      <c r="N387" s="22"/>
      <c r="P387" s="17"/>
    </row>
    <row r="388" spans="1:16" ht="12.75" customHeight="1" x14ac:dyDescent="0.15">
      <c r="A388" s="17"/>
      <c r="B388" s="17"/>
      <c r="C388" s="17"/>
      <c r="E388" s="17"/>
      <c r="F388" s="17"/>
      <c r="G388" s="17"/>
      <c r="H388" s="17"/>
      <c r="I388" s="17"/>
      <c r="J388" s="22"/>
      <c r="K388" s="22"/>
      <c r="L388" s="17"/>
      <c r="M388" s="22"/>
      <c r="N388" s="22"/>
      <c r="P388" s="17"/>
    </row>
    <row r="389" spans="1:16" ht="12.75" customHeight="1" x14ac:dyDescent="0.15">
      <c r="A389" s="17"/>
      <c r="B389" s="17"/>
      <c r="C389" s="17"/>
      <c r="E389" s="17"/>
      <c r="F389" s="17"/>
      <c r="G389" s="17"/>
      <c r="H389" s="17"/>
      <c r="I389" s="17"/>
      <c r="J389" s="22"/>
      <c r="K389" s="22"/>
      <c r="L389" s="17"/>
      <c r="M389" s="22"/>
      <c r="N389" s="22"/>
      <c r="P389" s="17"/>
    </row>
    <row r="390" spans="1:16" ht="12.75" customHeight="1" x14ac:dyDescent="0.15">
      <c r="A390" s="17"/>
      <c r="B390" s="17"/>
      <c r="C390" s="17"/>
      <c r="E390" s="17"/>
      <c r="F390" s="17"/>
      <c r="G390" s="17"/>
      <c r="H390" s="17"/>
      <c r="I390" s="17"/>
      <c r="J390" s="22"/>
      <c r="K390" s="22"/>
      <c r="L390" s="17"/>
      <c r="M390" s="22"/>
      <c r="N390" s="22"/>
      <c r="P390" s="17"/>
    </row>
    <row r="391" spans="1:16" ht="12.75" customHeight="1" x14ac:dyDescent="0.15">
      <c r="A391" s="17"/>
      <c r="B391" s="17"/>
      <c r="C391" s="17"/>
      <c r="E391" s="17"/>
      <c r="F391" s="17"/>
      <c r="G391" s="17"/>
      <c r="H391" s="17"/>
      <c r="I391" s="17"/>
      <c r="J391" s="22"/>
      <c r="K391" s="22"/>
      <c r="L391" s="17"/>
      <c r="M391" s="22"/>
      <c r="N391" s="22"/>
      <c r="P391" s="17"/>
    </row>
    <row r="392" spans="1:16" ht="12.75" customHeight="1" x14ac:dyDescent="0.15">
      <c r="A392" s="17"/>
      <c r="B392" s="17"/>
      <c r="C392" s="17"/>
      <c r="E392" s="17"/>
      <c r="F392" s="17"/>
      <c r="G392" s="17"/>
      <c r="H392" s="17"/>
      <c r="I392" s="17"/>
      <c r="J392" s="22"/>
      <c r="K392" s="22"/>
      <c r="L392" s="17"/>
      <c r="M392" s="22"/>
      <c r="N392" s="22"/>
      <c r="P392" s="17"/>
    </row>
    <row r="393" spans="1:16" ht="12.75" customHeight="1" x14ac:dyDescent="0.15">
      <c r="A393" s="17"/>
      <c r="B393" s="17"/>
      <c r="C393" s="17"/>
      <c r="E393" s="17"/>
      <c r="F393" s="17"/>
      <c r="G393" s="17"/>
      <c r="H393" s="17"/>
      <c r="I393" s="17"/>
      <c r="J393" s="22"/>
      <c r="K393" s="22"/>
      <c r="L393" s="17"/>
      <c r="M393" s="22"/>
      <c r="N393" s="22"/>
      <c r="P393" s="17"/>
    </row>
    <row r="394" spans="1:16" ht="12.75" customHeight="1" x14ac:dyDescent="0.15">
      <c r="A394" s="17"/>
      <c r="B394" s="17"/>
      <c r="C394" s="17"/>
      <c r="E394" s="17"/>
      <c r="F394" s="17"/>
      <c r="G394" s="17"/>
      <c r="H394" s="17"/>
      <c r="I394" s="17"/>
      <c r="J394" s="22"/>
      <c r="K394" s="22"/>
      <c r="L394" s="17"/>
      <c r="M394" s="22"/>
      <c r="N394" s="22"/>
      <c r="P394" s="17"/>
    </row>
    <row r="395" spans="1:16" ht="12.75" customHeight="1" x14ac:dyDescent="0.15">
      <c r="A395" s="17"/>
      <c r="B395" s="17"/>
      <c r="C395" s="17"/>
      <c r="E395" s="17"/>
      <c r="F395" s="17"/>
      <c r="G395" s="17"/>
      <c r="H395" s="17"/>
      <c r="I395" s="17"/>
      <c r="J395" s="22"/>
      <c r="K395" s="22"/>
      <c r="L395" s="17"/>
      <c r="M395" s="22"/>
      <c r="N395" s="22"/>
      <c r="P395" s="17"/>
    </row>
    <row r="396" spans="1:16" ht="12.75" customHeight="1" x14ac:dyDescent="0.15">
      <c r="A396" s="17"/>
      <c r="B396" s="17"/>
      <c r="C396" s="17"/>
      <c r="E396" s="17"/>
      <c r="F396" s="17"/>
      <c r="G396" s="17"/>
      <c r="H396" s="17"/>
      <c r="I396" s="17"/>
      <c r="J396" s="22"/>
      <c r="K396" s="22"/>
      <c r="L396" s="17"/>
      <c r="M396" s="22"/>
      <c r="N396" s="22"/>
      <c r="P396" s="17"/>
    </row>
    <row r="397" spans="1:16" ht="12.75" customHeight="1" x14ac:dyDescent="0.15">
      <c r="A397" s="17"/>
      <c r="B397" s="17"/>
      <c r="C397" s="17"/>
      <c r="E397" s="17"/>
      <c r="F397" s="17"/>
      <c r="G397" s="17"/>
      <c r="H397" s="17"/>
      <c r="I397" s="17"/>
      <c r="J397" s="22"/>
      <c r="K397" s="22"/>
      <c r="L397" s="17"/>
      <c r="M397" s="22"/>
      <c r="N397" s="22"/>
      <c r="P397" s="17"/>
    </row>
    <row r="398" spans="1:16" ht="12.75" customHeight="1" x14ac:dyDescent="0.15">
      <c r="A398" s="17"/>
      <c r="B398" s="17"/>
      <c r="C398" s="17"/>
      <c r="E398" s="17"/>
      <c r="F398" s="17"/>
      <c r="G398" s="17"/>
      <c r="H398" s="17"/>
      <c r="I398" s="17"/>
      <c r="J398" s="22"/>
      <c r="K398" s="22"/>
      <c r="L398" s="17"/>
      <c r="M398" s="22"/>
      <c r="N398" s="22"/>
      <c r="P398" s="17"/>
    </row>
    <row r="399" spans="1:16" ht="12.75" customHeight="1" x14ac:dyDescent="0.15">
      <c r="A399" s="17"/>
      <c r="B399" s="17"/>
      <c r="C399" s="17"/>
      <c r="E399" s="17"/>
      <c r="F399" s="17"/>
      <c r="G399" s="17"/>
      <c r="H399" s="17"/>
      <c r="I399" s="17"/>
      <c r="J399" s="22"/>
      <c r="K399" s="22"/>
      <c r="L399" s="17"/>
      <c r="M399" s="22"/>
      <c r="N399" s="22"/>
      <c r="P399" s="17"/>
    </row>
    <row r="400" spans="1:16" ht="12.75" customHeight="1" x14ac:dyDescent="0.15">
      <c r="A400" s="17"/>
      <c r="B400" s="17"/>
      <c r="C400" s="17"/>
      <c r="E400" s="17"/>
      <c r="F400" s="17"/>
      <c r="G400" s="17"/>
      <c r="H400" s="17"/>
      <c r="I400" s="17"/>
      <c r="J400" s="22"/>
      <c r="K400" s="22"/>
      <c r="L400" s="17"/>
      <c r="M400" s="22"/>
      <c r="N400" s="22"/>
      <c r="P400" s="17"/>
    </row>
    <row r="401" spans="1:16" ht="12.75" customHeight="1" x14ac:dyDescent="0.15">
      <c r="A401" s="17"/>
      <c r="B401" s="17"/>
      <c r="C401" s="17"/>
      <c r="E401" s="17"/>
      <c r="F401" s="17"/>
      <c r="G401" s="17"/>
      <c r="H401" s="17"/>
      <c r="I401" s="17"/>
      <c r="J401" s="22"/>
      <c r="K401" s="22"/>
      <c r="L401" s="17"/>
      <c r="M401" s="22"/>
      <c r="N401" s="22"/>
      <c r="P401" s="17"/>
    </row>
    <row r="402" spans="1:16" ht="12.75" customHeight="1" x14ac:dyDescent="0.15">
      <c r="A402" s="17"/>
      <c r="B402" s="17"/>
      <c r="C402" s="17"/>
      <c r="E402" s="17"/>
      <c r="F402" s="17"/>
      <c r="G402" s="17"/>
      <c r="H402" s="17"/>
      <c r="I402" s="17"/>
      <c r="J402" s="22"/>
      <c r="K402" s="22"/>
      <c r="L402" s="17"/>
      <c r="M402" s="22"/>
      <c r="N402" s="22"/>
      <c r="P402" s="17"/>
    </row>
    <row r="403" spans="1:16" ht="12.75" customHeight="1" x14ac:dyDescent="0.15">
      <c r="A403" s="17"/>
      <c r="B403" s="17"/>
      <c r="C403" s="17"/>
      <c r="E403" s="17"/>
      <c r="F403" s="17"/>
      <c r="G403" s="17"/>
      <c r="H403" s="17"/>
      <c r="I403" s="17"/>
      <c r="J403" s="22"/>
      <c r="K403" s="22"/>
      <c r="L403" s="17"/>
      <c r="M403" s="22"/>
      <c r="N403" s="22"/>
      <c r="P403" s="17"/>
    </row>
    <row r="404" spans="1:16" ht="12.75" customHeight="1" x14ac:dyDescent="0.15">
      <c r="A404" s="17"/>
      <c r="B404" s="17"/>
      <c r="C404" s="17"/>
      <c r="E404" s="17"/>
      <c r="F404" s="17"/>
      <c r="G404" s="17"/>
      <c r="H404" s="17"/>
      <c r="I404" s="17"/>
      <c r="J404" s="22"/>
      <c r="K404" s="22"/>
      <c r="L404" s="17"/>
      <c r="M404" s="22"/>
      <c r="N404" s="22"/>
      <c r="P404" s="17"/>
    </row>
    <row r="405" spans="1:16" ht="12.75" customHeight="1" x14ac:dyDescent="0.15">
      <c r="A405" s="17"/>
      <c r="B405" s="17"/>
      <c r="C405" s="17"/>
      <c r="E405" s="17"/>
      <c r="F405" s="17"/>
      <c r="G405" s="17"/>
      <c r="H405" s="17"/>
      <c r="I405" s="17"/>
      <c r="J405" s="22"/>
      <c r="K405" s="22"/>
      <c r="L405" s="17"/>
      <c r="M405" s="22"/>
      <c r="N405" s="22"/>
      <c r="P405" s="17"/>
    </row>
    <row r="406" spans="1:16" ht="12.75" customHeight="1" x14ac:dyDescent="0.15">
      <c r="A406" s="17"/>
      <c r="B406" s="17"/>
      <c r="C406" s="17"/>
      <c r="E406" s="17"/>
      <c r="F406" s="17"/>
      <c r="G406" s="17"/>
      <c r="H406" s="17"/>
      <c r="I406" s="17"/>
      <c r="J406" s="22"/>
      <c r="K406" s="22"/>
      <c r="L406" s="17"/>
      <c r="M406" s="22"/>
      <c r="N406" s="22"/>
      <c r="P406" s="17"/>
    </row>
    <row r="407" spans="1:16" ht="12.75" customHeight="1" x14ac:dyDescent="0.15">
      <c r="A407" s="17"/>
      <c r="B407" s="17"/>
      <c r="C407" s="17"/>
      <c r="E407" s="17"/>
      <c r="F407" s="17"/>
      <c r="G407" s="17"/>
      <c r="H407" s="17"/>
      <c r="I407" s="17"/>
      <c r="J407" s="22"/>
      <c r="K407" s="22"/>
      <c r="L407" s="17"/>
      <c r="M407" s="22"/>
      <c r="N407" s="22"/>
      <c r="P407" s="17"/>
    </row>
    <row r="408" spans="1:16" ht="12.75" customHeight="1" x14ac:dyDescent="0.15">
      <c r="A408" s="17"/>
      <c r="B408" s="17"/>
      <c r="C408" s="17"/>
      <c r="E408" s="17"/>
      <c r="F408" s="17"/>
      <c r="G408" s="17"/>
      <c r="H408" s="17"/>
      <c r="I408" s="17"/>
      <c r="J408" s="22"/>
      <c r="K408" s="22"/>
      <c r="L408" s="17"/>
      <c r="M408" s="22"/>
      <c r="N408" s="22"/>
      <c r="P408" s="17"/>
    </row>
    <row r="409" spans="1:16" ht="12.75" customHeight="1" x14ac:dyDescent="0.15">
      <c r="A409" s="17"/>
      <c r="B409" s="17"/>
      <c r="C409" s="17"/>
      <c r="E409" s="17"/>
      <c r="F409" s="17"/>
      <c r="G409" s="17"/>
      <c r="H409" s="17"/>
      <c r="I409" s="17"/>
      <c r="J409" s="22"/>
      <c r="K409" s="22"/>
      <c r="L409" s="17"/>
      <c r="M409" s="22"/>
      <c r="N409" s="22"/>
      <c r="P409" s="17"/>
    </row>
    <row r="410" spans="1:16" ht="12.75" customHeight="1" x14ac:dyDescent="0.15">
      <c r="A410" s="17"/>
      <c r="B410" s="17"/>
      <c r="C410" s="17"/>
      <c r="E410" s="17"/>
      <c r="F410" s="17"/>
      <c r="G410" s="17"/>
      <c r="H410" s="17"/>
      <c r="I410" s="17"/>
      <c r="J410" s="22"/>
      <c r="K410" s="22"/>
      <c r="L410" s="17"/>
      <c r="M410" s="22"/>
      <c r="N410" s="22"/>
      <c r="P410" s="17"/>
    </row>
    <row r="411" spans="1:16" ht="12.75" customHeight="1" x14ac:dyDescent="0.15">
      <c r="A411" s="17"/>
      <c r="B411" s="17"/>
      <c r="C411" s="17"/>
      <c r="E411" s="17"/>
      <c r="F411" s="17"/>
      <c r="G411" s="17"/>
      <c r="H411" s="17"/>
      <c r="I411" s="17"/>
      <c r="J411" s="22"/>
      <c r="K411" s="22"/>
      <c r="L411" s="17"/>
      <c r="M411" s="22"/>
      <c r="N411" s="22"/>
      <c r="P411" s="17"/>
    </row>
    <row r="412" spans="1:16" ht="12.75" customHeight="1" x14ac:dyDescent="0.15">
      <c r="A412" s="17"/>
      <c r="B412" s="17"/>
      <c r="C412" s="17"/>
      <c r="E412" s="17"/>
      <c r="F412" s="17"/>
      <c r="G412" s="17"/>
      <c r="H412" s="17"/>
      <c r="I412" s="17"/>
      <c r="J412" s="22"/>
      <c r="K412" s="22"/>
      <c r="L412" s="17"/>
      <c r="M412" s="22"/>
      <c r="N412" s="22"/>
      <c r="P412" s="17"/>
    </row>
    <row r="413" spans="1:16" ht="12.75" customHeight="1" x14ac:dyDescent="0.15">
      <c r="A413" s="17"/>
      <c r="B413" s="17"/>
      <c r="C413" s="17"/>
      <c r="E413" s="17"/>
      <c r="F413" s="17"/>
      <c r="G413" s="17"/>
      <c r="H413" s="17"/>
      <c r="I413" s="17"/>
      <c r="J413" s="22"/>
      <c r="K413" s="22"/>
      <c r="L413" s="17"/>
      <c r="M413" s="22"/>
      <c r="N413" s="22"/>
      <c r="P413" s="17"/>
    </row>
    <row r="414" spans="1:16" ht="12.75" customHeight="1" x14ac:dyDescent="0.15">
      <c r="A414" s="17"/>
      <c r="B414" s="17"/>
      <c r="C414" s="17"/>
      <c r="E414" s="17"/>
      <c r="F414" s="17"/>
      <c r="G414" s="17"/>
      <c r="H414" s="17"/>
      <c r="I414" s="17"/>
      <c r="J414" s="22"/>
      <c r="K414" s="22"/>
      <c r="L414" s="17"/>
      <c r="M414" s="22"/>
      <c r="N414" s="22"/>
      <c r="P414" s="17"/>
    </row>
    <row r="415" spans="1:16" ht="12.75" customHeight="1" x14ac:dyDescent="0.15">
      <c r="A415" s="17"/>
      <c r="B415" s="17"/>
      <c r="C415" s="17"/>
      <c r="E415" s="17"/>
      <c r="F415" s="17"/>
      <c r="G415" s="17"/>
      <c r="H415" s="17"/>
      <c r="I415" s="17"/>
      <c r="J415" s="22"/>
      <c r="K415" s="22"/>
      <c r="L415" s="17"/>
      <c r="M415" s="22"/>
      <c r="N415" s="22"/>
      <c r="P415" s="17"/>
    </row>
    <row r="416" spans="1:16" ht="12.75" customHeight="1" x14ac:dyDescent="0.15">
      <c r="A416" s="17"/>
      <c r="B416" s="17"/>
      <c r="C416" s="17"/>
      <c r="E416" s="17"/>
      <c r="F416" s="17"/>
      <c r="G416" s="17"/>
      <c r="H416" s="17"/>
      <c r="I416" s="17"/>
      <c r="J416" s="22"/>
      <c r="K416" s="22"/>
      <c r="L416" s="17"/>
      <c r="M416" s="22"/>
      <c r="N416" s="22"/>
      <c r="P416" s="17"/>
    </row>
    <row r="417" spans="1:16" ht="12.75" customHeight="1" x14ac:dyDescent="0.15">
      <c r="A417" s="17"/>
      <c r="B417" s="17"/>
      <c r="C417" s="17"/>
      <c r="E417" s="17"/>
      <c r="F417" s="17"/>
      <c r="G417" s="17"/>
      <c r="H417" s="17"/>
      <c r="I417" s="17"/>
      <c r="J417" s="22"/>
      <c r="K417" s="22"/>
      <c r="L417" s="17"/>
      <c r="M417" s="22"/>
      <c r="N417" s="22"/>
      <c r="P417" s="17"/>
    </row>
    <row r="418" spans="1:16" ht="12.75" customHeight="1" x14ac:dyDescent="0.15">
      <c r="A418" s="17"/>
      <c r="B418" s="17"/>
      <c r="C418" s="17"/>
      <c r="E418" s="17"/>
      <c r="F418" s="17"/>
      <c r="G418" s="17"/>
      <c r="H418" s="17"/>
      <c r="I418" s="17"/>
      <c r="J418" s="22"/>
      <c r="K418" s="22"/>
      <c r="L418" s="17"/>
      <c r="M418" s="22"/>
      <c r="N418" s="22"/>
      <c r="P418" s="17"/>
    </row>
    <row r="419" spans="1:16" ht="12.75" customHeight="1" x14ac:dyDescent="0.15">
      <c r="A419" s="17"/>
      <c r="B419" s="17"/>
      <c r="C419" s="17"/>
      <c r="E419" s="17"/>
      <c r="F419" s="17"/>
      <c r="G419" s="17"/>
      <c r="H419" s="17"/>
      <c r="I419" s="17"/>
      <c r="J419" s="22"/>
      <c r="K419" s="22"/>
      <c r="L419" s="17"/>
      <c r="M419" s="22"/>
      <c r="N419" s="22"/>
      <c r="P419" s="17"/>
    </row>
    <row r="420" spans="1:16" ht="12.75" customHeight="1" x14ac:dyDescent="0.15">
      <c r="A420" s="17"/>
      <c r="B420" s="17"/>
      <c r="C420" s="17"/>
      <c r="E420" s="17"/>
      <c r="F420" s="17"/>
      <c r="G420" s="17"/>
      <c r="H420" s="17"/>
      <c r="I420" s="17"/>
      <c r="J420" s="22"/>
      <c r="K420" s="22"/>
      <c r="L420" s="17"/>
      <c r="M420" s="22"/>
      <c r="N420" s="22"/>
      <c r="P420" s="17"/>
    </row>
    <row r="421" spans="1:16" ht="12.75" customHeight="1" x14ac:dyDescent="0.15">
      <c r="A421" s="17"/>
      <c r="B421" s="17"/>
      <c r="C421" s="17"/>
      <c r="E421" s="17"/>
      <c r="F421" s="17"/>
      <c r="G421" s="17"/>
      <c r="H421" s="17"/>
      <c r="I421" s="17"/>
      <c r="J421" s="22"/>
      <c r="K421" s="22"/>
      <c r="L421" s="17"/>
      <c r="M421" s="22"/>
      <c r="N421" s="22"/>
      <c r="P421" s="17"/>
    </row>
    <row r="422" spans="1:16" ht="12.75" customHeight="1" x14ac:dyDescent="0.15">
      <c r="A422" s="17"/>
      <c r="B422" s="17"/>
      <c r="C422" s="17"/>
      <c r="E422" s="17"/>
      <c r="F422" s="17"/>
      <c r="G422" s="17"/>
      <c r="H422" s="17"/>
      <c r="I422" s="17"/>
      <c r="J422" s="22"/>
      <c r="K422" s="22"/>
      <c r="L422" s="17"/>
      <c r="M422" s="22"/>
      <c r="N422" s="22"/>
      <c r="P422" s="17"/>
    </row>
    <row r="423" spans="1:16" ht="12.75" customHeight="1" x14ac:dyDescent="0.15">
      <c r="A423" s="17"/>
      <c r="B423" s="17"/>
      <c r="C423" s="17"/>
      <c r="E423" s="17"/>
      <c r="F423" s="17"/>
      <c r="G423" s="17"/>
      <c r="H423" s="17"/>
      <c r="I423" s="17"/>
      <c r="J423" s="22"/>
      <c r="K423" s="22"/>
      <c r="L423" s="17"/>
      <c r="M423" s="22"/>
      <c r="N423" s="22"/>
      <c r="P423" s="17"/>
    </row>
    <row r="424" spans="1:16" ht="12.75" customHeight="1" x14ac:dyDescent="0.15">
      <c r="A424" s="17"/>
      <c r="B424" s="17"/>
      <c r="C424" s="17"/>
      <c r="E424" s="17"/>
      <c r="F424" s="17"/>
      <c r="G424" s="17"/>
      <c r="H424" s="17"/>
      <c r="I424" s="17"/>
      <c r="J424" s="22"/>
      <c r="K424" s="22"/>
      <c r="L424" s="17"/>
      <c r="M424" s="22"/>
      <c r="N424" s="22"/>
      <c r="P424" s="17"/>
    </row>
    <row r="425" spans="1:16" ht="12.75" customHeight="1" x14ac:dyDescent="0.15">
      <c r="A425" s="17"/>
      <c r="B425" s="17"/>
      <c r="C425" s="17"/>
      <c r="E425" s="17"/>
      <c r="F425" s="17"/>
      <c r="G425" s="17"/>
      <c r="H425" s="17"/>
      <c r="I425" s="17"/>
      <c r="J425" s="22"/>
      <c r="K425" s="22"/>
      <c r="L425" s="17"/>
      <c r="M425" s="22"/>
      <c r="N425" s="22"/>
      <c r="P425" s="17"/>
    </row>
    <row r="426" spans="1:16" ht="12.75" customHeight="1" x14ac:dyDescent="0.15">
      <c r="A426" s="17"/>
      <c r="B426" s="17"/>
      <c r="C426" s="17"/>
      <c r="E426" s="17"/>
      <c r="F426" s="17"/>
      <c r="G426" s="17"/>
      <c r="H426" s="17"/>
      <c r="I426" s="17"/>
      <c r="J426" s="22"/>
      <c r="K426" s="22"/>
      <c r="L426" s="17"/>
      <c r="M426" s="22"/>
      <c r="N426" s="22"/>
      <c r="P426" s="17"/>
    </row>
    <row r="427" spans="1:16" ht="12.75" customHeight="1" x14ac:dyDescent="0.15">
      <c r="A427" s="17"/>
      <c r="B427" s="17"/>
      <c r="C427" s="17"/>
      <c r="E427" s="17"/>
      <c r="F427" s="17"/>
      <c r="G427" s="17"/>
      <c r="H427" s="17"/>
      <c r="I427" s="17"/>
      <c r="J427" s="22"/>
      <c r="K427" s="22"/>
      <c r="L427" s="17"/>
      <c r="M427" s="22"/>
      <c r="N427" s="22"/>
      <c r="P427" s="17"/>
    </row>
    <row r="428" spans="1:16" ht="12.75" customHeight="1" x14ac:dyDescent="0.15">
      <c r="A428" s="17"/>
      <c r="B428" s="17"/>
      <c r="C428" s="17"/>
      <c r="E428" s="17"/>
      <c r="F428" s="17"/>
      <c r="G428" s="17"/>
      <c r="H428" s="17"/>
      <c r="I428" s="17"/>
      <c r="J428" s="22"/>
      <c r="K428" s="22"/>
      <c r="L428" s="17"/>
      <c r="M428" s="22"/>
      <c r="N428" s="22"/>
      <c r="P428" s="17"/>
    </row>
    <row r="429" spans="1:16" ht="12.75" customHeight="1" x14ac:dyDescent="0.15">
      <c r="A429" s="17"/>
      <c r="B429" s="17"/>
      <c r="C429" s="17"/>
      <c r="E429" s="17"/>
      <c r="F429" s="17"/>
      <c r="G429" s="17"/>
      <c r="H429" s="17"/>
      <c r="I429" s="17"/>
      <c r="J429" s="22"/>
      <c r="K429" s="22"/>
      <c r="L429" s="17"/>
      <c r="M429" s="22"/>
      <c r="N429" s="22"/>
      <c r="P429" s="17"/>
    </row>
    <row r="430" spans="1:16" ht="12.75" customHeight="1" x14ac:dyDescent="0.15">
      <c r="A430" s="17"/>
      <c r="B430" s="17"/>
      <c r="C430" s="17"/>
      <c r="E430" s="17"/>
      <c r="F430" s="17"/>
      <c r="G430" s="17"/>
      <c r="H430" s="17"/>
      <c r="I430" s="17"/>
      <c r="J430" s="22"/>
      <c r="K430" s="22"/>
      <c r="L430" s="17"/>
      <c r="M430" s="22"/>
      <c r="N430" s="22"/>
      <c r="P430" s="17"/>
    </row>
    <row r="431" spans="1:16" ht="12.75" customHeight="1" x14ac:dyDescent="0.15">
      <c r="A431" s="17"/>
      <c r="B431" s="17"/>
      <c r="C431" s="17"/>
      <c r="E431" s="17"/>
      <c r="F431" s="17"/>
      <c r="G431" s="17"/>
      <c r="H431" s="17"/>
      <c r="I431" s="17"/>
      <c r="J431" s="22"/>
      <c r="K431" s="22"/>
      <c r="L431" s="17"/>
      <c r="M431" s="22"/>
      <c r="N431" s="22"/>
      <c r="P431" s="17"/>
    </row>
    <row r="432" spans="1:16" ht="12.75" customHeight="1" x14ac:dyDescent="0.15">
      <c r="A432" s="17"/>
      <c r="B432" s="17"/>
      <c r="C432" s="17"/>
      <c r="E432" s="17"/>
      <c r="F432" s="17"/>
      <c r="G432" s="17"/>
      <c r="H432" s="17"/>
      <c r="I432" s="17"/>
      <c r="J432" s="22"/>
      <c r="K432" s="22"/>
      <c r="L432" s="17"/>
      <c r="M432" s="22"/>
      <c r="N432" s="22"/>
      <c r="P432" s="17"/>
    </row>
    <row r="433" spans="1:16" ht="12.75" customHeight="1" x14ac:dyDescent="0.15">
      <c r="A433" s="17"/>
      <c r="B433" s="17"/>
      <c r="C433" s="17"/>
      <c r="E433" s="17"/>
      <c r="F433" s="17"/>
      <c r="G433" s="17"/>
      <c r="H433" s="17"/>
      <c r="I433" s="17"/>
      <c r="J433" s="22"/>
      <c r="K433" s="22"/>
      <c r="L433" s="17"/>
      <c r="M433" s="22"/>
      <c r="N433" s="22"/>
      <c r="P433" s="17"/>
    </row>
    <row r="434" spans="1:16" ht="12.75" customHeight="1" x14ac:dyDescent="0.15">
      <c r="A434" s="17"/>
      <c r="B434" s="17"/>
      <c r="C434" s="17"/>
      <c r="E434" s="17"/>
      <c r="F434" s="17"/>
      <c r="G434" s="17"/>
      <c r="H434" s="17"/>
      <c r="I434" s="17"/>
      <c r="J434" s="22"/>
      <c r="K434" s="22"/>
      <c r="L434" s="17"/>
      <c r="M434" s="22"/>
      <c r="N434" s="22"/>
      <c r="P434" s="17"/>
    </row>
    <row r="435" spans="1:16" ht="12.75" customHeight="1" x14ac:dyDescent="0.15">
      <c r="A435" s="17"/>
      <c r="B435" s="17"/>
      <c r="C435" s="17"/>
      <c r="E435" s="17"/>
      <c r="F435" s="17"/>
      <c r="G435" s="17"/>
      <c r="H435" s="17"/>
      <c r="I435" s="17"/>
      <c r="J435" s="22"/>
      <c r="K435" s="22"/>
      <c r="L435" s="17"/>
      <c r="M435" s="22"/>
      <c r="N435" s="22"/>
      <c r="P435" s="17"/>
    </row>
    <row r="436" spans="1:16" ht="12.75" customHeight="1" x14ac:dyDescent="0.15">
      <c r="A436" s="17"/>
      <c r="B436" s="17"/>
      <c r="C436" s="17"/>
      <c r="E436" s="17"/>
      <c r="F436" s="17"/>
      <c r="G436" s="17"/>
      <c r="H436" s="17"/>
      <c r="I436" s="17"/>
      <c r="J436" s="22"/>
      <c r="K436" s="22"/>
      <c r="L436" s="17"/>
      <c r="M436" s="22"/>
      <c r="N436" s="22"/>
      <c r="P436" s="17"/>
    </row>
    <row r="437" spans="1:16" ht="12.75" customHeight="1" x14ac:dyDescent="0.15">
      <c r="A437" s="17"/>
      <c r="B437" s="17"/>
      <c r="C437" s="17"/>
      <c r="E437" s="17"/>
      <c r="F437" s="17"/>
      <c r="G437" s="17"/>
      <c r="H437" s="17"/>
      <c r="I437" s="17"/>
      <c r="J437" s="22"/>
      <c r="K437" s="22"/>
      <c r="L437" s="17"/>
      <c r="M437" s="22"/>
      <c r="N437" s="22"/>
      <c r="P437" s="17"/>
    </row>
    <row r="438" spans="1:16" ht="12.75" customHeight="1" x14ac:dyDescent="0.15">
      <c r="A438" s="17"/>
      <c r="B438" s="17"/>
      <c r="C438" s="17"/>
      <c r="E438" s="17"/>
      <c r="F438" s="17"/>
      <c r="G438" s="17"/>
      <c r="H438" s="17"/>
      <c r="I438" s="17"/>
      <c r="J438" s="22"/>
      <c r="K438" s="22"/>
      <c r="L438" s="17"/>
      <c r="M438" s="22"/>
      <c r="N438" s="22"/>
      <c r="P438" s="17"/>
    </row>
    <row r="439" spans="1:16" ht="12.75" customHeight="1" x14ac:dyDescent="0.15">
      <c r="A439" s="17"/>
      <c r="B439" s="17"/>
      <c r="C439" s="17"/>
      <c r="E439" s="17"/>
      <c r="F439" s="17"/>
      <c r="G439" s="17"/>
      <c r="H439" s="17"/>
      <c r="I439" s="17"/>
      <c r="J439" s="22"/>
      <c r="K439" s="22"/>
      <c r="L439" s="17"/>
      <c r="M439" s="22"/>
      <c r="N439" s="22"/>
      <c r="P439" s="17"/>
    </row>
    <row r="440" spans="1:16" ht="12.75" customHeight="1" x14ac:dyDescent="0.15">
      <c r="A440" s="17"/>
      <c r="B440" s="17"/>
      <c r="C440" s="17"/>
      <c r="E440" s="17"/>
      <c r="F440" s="17"/>
      <c r="G440" s="17"/>
      <c r="H440" s="17"/>
      <c r="I440" s="17"/>
      <c r="J440" s="22"/>
      <c r="K440" s="22"/>
      <c r="L440" s="17"/>
      <c r="M440" s="22"/>
      <c r="N440" s="22"/>
      <c r="P440" s="17"/>
    </row>
    <row r="441" spans="1:16" ht="12.75" customHeight="1" x14ac:dyDescent="0.15">
      <c r="A441" s="17"/>
      <c r="B441" s="17"/>
      <c r="C441" s="17"/>
      <c r="E441" s="17"/>
      <c r="F441" s="17"/>
      <c r="G441" s="17"/>
      <c r="H441" s="17"/>
      <c r="I441" s="17"/>
      <c r="J441" s="22"/>
      <c r="K441" s="22"/>
      <c r="L441" s="17"/>
      <c r="M441" s="22"/>
      <c r="N441" s="22"/>
      <c r="P441" s="17"/>
    </row>
    <row r="442" spans="1:16" ht="12.75" customHeight="1" x14ac:dyDescent="0.15">
      <c r="A442" s="17"/>
      <c r="B442" s="17"/>
      <c r="C442" s="17"/>
      <c r="E442" s="17"/>
      <c r="F442" s="17"/>
      <c r="G442" s="17"/>
      <c r="H442" s="17"/>
      <c r="I442" s="17"/>
      <c r="J442" s="22"/>
      <c r="K442" s="22"/>
      <c r="L442" s="17"/>
      <c r="M442" s="22"/>
      <c r="N442" s="22"/>
      <c r="P442" s="17"/>
    </row>
    <row r="443" spans="1:16" ht="12.75" customHeight="1" x14ac:dyDescent="0.15">
      <c r="A443" s="17"/>
      <c r="B443" s="17"/>
      <c r="C443" s="17"/>
      <c r="E443" s="17"/>
      <c r="F443" s="17"/>
      <c r="G443" s="17"/>
      <c r="H443" s="17"/>
      <c r="I443" s="17"/>
      <c r="J443" s="22"/>
      <c r="K443" s="22"/>
      <c r="L443" s="17"/>
      <c r="M443" s="22"/>
      <c r="N443" s="22"/>
      <c r="P443" s="17"/>
    </row>
    <row r="444" spans="1:16" ht="12.75" customHeight="1" x14ac:dyDescent="0.15">
      <c r="A444" s="17"/>
      <c r="B444" s="17"/>
      <c r="C444" s="17"/>
      <c r="E444" s="17"/>
      <c r="F444" s="17"/>
      <c r="G444" s="17"/>
      <c r="H444" s="17"/>
      <c r="I444" s="17"/>
      <c r="J444" s="22"/>
      <c r="K444" s="22"/>
      <c r="L444" s="17"/>
      <c r="M444" s="22"/>
      <c r="N444" s="22"/>
      <c r="P444" s="17"/>
    </row>
    <row r="445" spans="1:16" ht="12.75" customHeight="1" x14ac:dyDescent="0.15">
      <c r="A445" s="17"/>
      <c r="B445" s="17"/>
      <c r="C445" s="17"/>
      <c r="E445" s="17"/>
      <c r="F445" s="17"/>
      <c r="G445" s="17"/>
      <c r="H445" s="17"/>
      <c r="I445" s="17"/>
      <c r="J445" s="22"/>
      <c r="K445" s="22"/>
      <c r="L445" s="17"/>
      <c r="M445" s="22"/>
      <c r="N445" s="22"/>
      <c r="P445" s="17"/>
    </row>
    <row r="446" spans="1:16" ht="12.75" customHeight="1" x14ac:dyDescent="0.15">
      <c r="A446" s="17"/>
      <c r="B446" s="17"/>
      <c r="C446" s="17"/>
      <c r="E446" s="17"/>
      <c r="F446" s="17"/>
      <c r="G446" s="17"/>
      <c r="H446" s="17"/>
      <c r="I446" s="17"/>
      <c r="J446" s="22"/>
      <c r="K446" s="22"/>
      <c r="L446" s="17"/>
      <c r="M446" s="22"/>
      <c r="N446" s="22"/>
      <c r="P446" s="17"/>
    </row>
    <row r="447" spans="1:16" ht="12.75" customHeight="1" x14ac:dyDescent="0.15">
      <c r="A447" s="17"/>
      <c r="B447" s="17"/>
      <c r="C447" s="17"/>
      <c r="E447" s="17"/>
      <c r="F447" s="17"/>
      <c r="G447" s="17"/>
      <c r="H447" s="17"/>
      <c r="I447" s="17"/>
      <c r="J447" s="22"/>
      <c r="K447" s="22"/>
      <c r="L447" s="17"/>
      <c r="M447" s="22"/>
      <c r="N447" s="22"/>
      <c r="P447" s="17"/>
    </row>
    <row r="448" spans="1:16" ht="12.75" customHeight="1" x14ac:dyDescent="0.15">
      <c r="A448" s="17"/>
      <c r="B448" s="17"/>
      <c r="C448" s="17"/>
      <c r="E448" s="17"/>
      <c r="F448" s="17"/>
      <c r="G448" s="17"/>
      <c r="H448" s="17"/>
      <c r="I448" s="17"/>
      <c r="J448" s="22"/>
      <c r="K448" s="22"/>
      <c r="L448" s="17"/>
      <c r="M448" s="22"/>
      <c r="N448" s="22"/>
      <c r="P448" s="17"/>
    </row>
    <row r="449" spans="1:16" ht="12.75" customHeight="1" x14ac:dyDescent="0.15">
      <c r="A449" s="17"/>
      <c r="B449" s="17"/>
      <c r="C449" s="17"/>
      <c r="E449" s="17"/>
      <c r="F449" s="17"/>
      <c r="G449" s="17"/>
      <c r="H449" s="17"/>
      <c r="I449" s="17"/>
      <c r="J449" s="22"/>
      <c r="K449" s="22"/>
      <c r="L449" s="17"/>
      <c r="M449" s="22"/>
      <c r="N449" s="22"/>
      <c r="P449" s="17"/>
    </row>
    <row r="450" spans="1:16" ht="12.75" customHeight="1" x14ac:dyDescent="0.15">
      <c r="A450" s="17"/>
      <c r="B450" s="17"/>
      <c r="C450" s="17"/>
      <c r="E450" s="17"/>
      <c r="F450" s="17"/>
      <c r="G450" s="17"/>
      <c r="H450" s="17"/>
      <c r="I450" s="17"/>
      <c r="J450" s="22"/>
      <c r="K450" s="22"/>
      <c r="L450" s="17"/>
      <c r="M450" s="22"/>
      <c r="N450" s="22"/>
      <c r="P450" s="17"/>
    </row>
    <row r="451" spans="1:16" ht="12.75" customHeight="1" x14ac:dyDescent="0.15">
      <c r="A451" s="17"/>
      <c r="B451" s="17"/>
      <c r="C451" s="17"/>
      <c r="E451" s="17"/>
      <c r="F451" s="17"/>
      <c r="G451" s="17"/>
      <c r="H451" s="17"/>
      <c r="I451" s="17"/>
      <c r="J451" s="22"/>
      <c r="K451" s="22"/>
      <c r="L451" s="17"/>
      <c r="M451" s="22"/>
      <c r="N451" s="22"/>
      <c r="P451" s="17"/>
    </row>
    <row r="452" spans="1:16" ht="12.75" customHeight="1" x14ac:dyDescent="0.15">
      <c r="A452" s="17"/>
      <c r="B452" s="17"/>
      <c r="C452" s="17"/>
      <c r="E452" s="17"/>
      <c r="F452" s="17"/>
      <c r="G452" s="17"/>
      <c r="H452" s="17"/>
      <c r="I452" s="17"/>
      <c r="J452" s="22"/>
      <c r="K452" s="22"/>
      <c r="L452" s="17"/>
      <c r="M452" s="22"/>
      <c r="N452" s="22"/>
      <c r="P452" s="17"/>
    </row>
    <row r="453" spans="1:16" ht="12.75" customHeight="1" x14ac:dyDescent="0.15">
      <c r="A453" s="17"/>
      <c r="B453" s="17"/>
      <c r="C453" s="17"/>
      <c r="E453" s="17"/>
      <c r="F453" s="17"/>
      <c r="G453" s="17"/>
      <c r="H453" s="17"/>
      <c r="I453" s="17"/>
      <c r="J453" s="22"/>
      <c r="K453" s="22"/>
      <c r="L453" s="17"/>
      <c r="M453" s="22"/>
      <c r="N453" s="22"/>
      <c r="P453" s="17"/>
    </row>
    <row r="454" spans="1:16" ht="12.75" customHeight="1" x14ac:dyDescent="0.15">
      <c r="A454" s="17"/>
      <c r="B454" s="17"/>
      <c r="C454" s="17"/>
      <c r="E454" s="17"/>
      <c r="F454" s="17"/>
      <c r="G454" s="17"/>
      <c r="H454" s="17"/>
      <c r="I454" s="17"/>
      <c r="J454" s="22"/>
      <c r="K454" s="22"/>
      <c r="L454" s="17"/>
      <c r="M454" s="22"/>
      <c r="N454" s="22"/>
      <c r="P454" s="17"/>
    </row>
    <row r="455" spans="1:16" ht="12.75" customHeight="1" x14ac:dyDescent="0.15">
      <c r="A455" s="17"/>
      <c r="B455" s="17"/>
      <c r="C455" s="17"/>
      <c r="E455" s="17"/>
      <c r="F455" s="17"/>
      <c r="G455" s="17"/>
      <c r="H455" s="17"/>
      <c r="I455" s="17"/>
      <c r="J455" s="22"/>
      <c r="K455" s="22"/>
      <c r="L455" s="17"/>
      <c r="M455" s="22"/>
      <c r="N455" s="22"/>
      <c r="P455" s="17"/>
    </row>
    <row r="456" spans="1:16" ht="12.75" customHeight="1" x14ac:dyDescent="0.15">
      <c r="A456" s="17"/>
      <c r="B456" s="17"/>
      <c r="C456" s="17"/>
      <c r="E456" s="17"/>
      <c r="F456" s="17"/>
      <c r="G456" s="17"/>
      <c r="H456" s="17"/>
      <c r="I456" s="17"/>
      <c r="J456" s="22"/>
      <c r="K456" s="22"/>
      <c r="L456" s="17"/>
      <c r="M456" s="22"/>
      <c r="N456" s="22"/>
      <c r="P456" s="17"/>
    </row>
    <row r="457" spans="1:16" ht="12.75" customHeight="1" x14ac:dyDescent="0.15">
      <c r="A457" s="17"/>
      <c r="B457" s="17"/>
      <c r="C457" s="17"/>
      <c r="E457" s="17"/>
      <c r="F457" s="17"/>
      <c r="G457" s="17"/>
      <c r="H457" s="17"/>
      <c r="I457" s="17"/>
      <c r="J457" s="22"/>
      <c r="K457" s="22"/>
      <c r="L457" s="17"/>
      <c r="M457" s="22"/>
      <c r="N457" s="22"/>
      <c r="P457" s="17"/>
    </row>
    <row r="458" spans="1:16" ht="12.75" customHeight="1" x14ac:dyDescent="0.15">
      <c r="A458" s="17"/>
      <c r="B458" s="17"/>
      <c r="C458" s="17"/>
      <c r="E458" s="17"/>
      <c r="F458" s="17"/>
      <c r="G458" s="17"/>
      <c r="H458" s="17"/>
      <c r="I458" s="17"/>
      <c r="J458" s="22"/>
      <c r="K458" s="22"/>
      <c r="L458" s="17"/>
      <c r="M458" s="22"/>
      <c r="N458" s="22"/>
      <c r="P458" s="17"/>
    </row>
    <row r="459" spans="1:16" ht="12.75" customHeight="1" x14ac:dyDescent="0.15">
      <c r="A459" s="17"/>
      <c r="B459" s="17"/>
      <c r="C459" s="17"/>
      <c r="E459" s="17"/>
      <c r="F459" s="17"/>
      <c r="G459" s="17"/>
      <c r="H459" s="17"/>
      <c r="I459" s="17"/>
      <c r="J459" s="22"/>
      <c r="K459" s="22"/>
      <c r="L459" s="17"/>
      <c r="M459" s="22"/>
      <c r="N459" s="22"/>
      <c r="P459" s="17"/>
    </row>
    <row r="460" spans="1:16" ht="12.75" customHeight="1" x14ac:dyDescent="0.15">
      <c r="A460" s="17"/>
      <c r="B460" s="17"/>
      <c r="C460" s="17"/>
      <c r="E460" s="17"/>
      <c r="F460" s="17"/>
      <c r="G460" s="17"/>
      <c r="H460" s="17"/>
      <c r="I460" s="17"/>
      <c r="J460" s="22"/>
      <c r="K460" s="22"/>
      <c r="L460" s="17"/>
      <c r="M460" s="22"/>
      <c r="N460" s="22"/>
      <c r="P460" s="17"/>
    </row>
    <row r="461" spans="1:16" ht="12.75" customHeight="1" x14ac:dyDescent="0.15">
      <c r="A461" s="17"/>
      <c r="B461" s="17"/>
      <c r="C461" s="17"/>
      <c r="E461" s="17"/>
      <c r="F461" s="17"/>
      <c r="G461" s="17"/>
      <c r="H461" s="17"/>
      <c r="I461" s="17"/>
      <c r="J461" s="22"/>
      <c r="K461" s="22"/>
      <c r="L461" s="17"/>
      <c r="M461" s="22"/>
      <c r="N461" s="22"/>
      <c r="P461" s="17"/>
    </row>
    <row r="462" spans="1:16" ht="12.75" customHeight="1" x14ac:dyDescent="0.15">
      <c r="A462" s="17"/>
      <c r="B462" s="17"/>
      <c r="C462" s="17"/>
      <c r="E462" s="17"/>
      <c r="F462" s="17"/>
      <c r="G462" s="17"/>
      <c r="H462" s="17"/>
      <c r="I462" s="17"/>
      <c r="J462" s="22"/>
      <c r="K462" s="22"/>
      <c r="L462" s="17"/>
      <c r="M462" s="22"/>
      <c r="N462" s="22"/>
      <c r="P462" s="17"/>
    </row>
    <row r="463" spans="1:16" ht="12.75" customHeight="1" x14ac:dyDescent="0.15">
      <c r="A463" s="17"/>
      <c r="B463" s="17"/>
      <c r="C463" s="17"/>
      <c r="E463" s="17"/>
      <c r="F463" s="17"/>
      <c r="G463" s="17"/>
      <c r="H463" s="17"/>
      <c r="I463" s="17"/>
      <c r="J463" s="22"/>
      <c r="K463" s="22"/>
      <c r="L463" s="17"/>
      <c r="M463" s="22"/>
      <c r="N463" s="22"/>
      <c r="P463" s="17"/>
    </row>
    <row r="464" spans="1:16" ht="12.75" customHeight="1" x14ac:dyDescent="0.15">
      <c r="A464" s="17"/>
      <c r="B464" s="17"/>
      <c r="C464" s="17"/>
      <c r="E464" s="17"/>
      <c r="F464" s="17"/>
      <c r="G464" s="17"/>
      <c r="H464" s="17"/>
      <c r="I464" s="17"/>
      <c r="J464" s="22"/>
      <c r="K464" s="22"/>
      <c r="L464" s="17"/>
      <c r="M464" s="22"/>
      <c r="N464" s="22"/>
      <c r="P464" s="17"/>
    </row>
    <row r="465" spans="1:16" ht="12.75" customHeight="1" x14ac:dyDescent="0.15">
      <c r="A465" s="17"/>
      <c r="B465" s="17"/>
      <c r="C465" s="17"/>
      <c r="E465" s="17"/>
      <c r="F465" s="17"/>
      <c r="G465" s="17"/>
      <c r="H465" s="17"/>
      <c r="I465" s="17"/>
      <c r="J465" s="22"/>
      <c r="K465" s="22"/>
      <c r="L465" s="17"/>
      <c r="M465" s="22"/>
      <c r="N465" s="22"/>
      <c r="P465" s="17"/>
    </row>
    <row r="466" spans="1:16" ht="12.75" customHeight="1" x14ac:dyDescent="0.15">
      <c r="A466" s="17"/>
      <c r="B466" s="17"/>
      <c r="C466" s="17"/>
      <c r="E466" s="17"/>
      <c r="F466" s="17"/>
      <c r="G466" s="17"/>
      <c r="H466" s="17"/>
      <c r="I466" s="17"/>
      <c r="J466" s="22"/>
      <c r="K466" s="22"/>
      <c r="L466" s="17"/>
      <c r="M466" s="22"/>
      <c r="N466" s="22"/>
      <c r="P466" s="17"/>
    </row>
    <row r="467" spans="1:16" ht="12.75" customHeight="1" x14ac:dyDescent="0.15">
      <c r="A467" s="17"/>
      <c r="B467" s="17"/>
      <c r="C467" s="17"/>
      <c r="E467" s="17"/>
      <c r="F467" s="17"/>
      <c r="G467" s="17"/>
      <c r="H467" s="17"/>
      <c r="I467" s="17"/>
      <c r="J467" s="22"/>
      <c r="K467" s="22"/>
      <c r="L467" s="17"/>
      <c r="M467" s="22"/>
      <c r="N467" s="22"/>
      <c r="P467" s="17"/>
    </row>
    <row r="468" spans="1:16" ht="12.75" customHeight="1" x14ac:dyDescent="0.15">
      <c r="A468" s="17"/>
      <c r="B468" s="17"/>
      <c r="C468" s="17"/>
      <c r="E468" s="17"/>
      <c r="F468" s="17"/>
      <c r="G468" s="17"/>
      <c r="H468" s="17"/>
      <c r="I468" s="17"/>
      <c r="J468" s="22"/>
      <c r="K468" s="22"/>
      <c r="L468" s="17"/>
      <c r="M468" s="22"/>
      <c r="N468" s="22"/>
      <c r="P468" s="17"/>
    </row>
    <row r="469" spans="1:16" ht="12.75" customHeight="1" x14ac:dyDescent="0.15">
      <c r="A469" s="17"/>
      <c r="B469" s="17"/>
      <c r="C469" s="17"/>
      <c r="E469" s="17"/>
      <c r="F469" s="17"/>
      <c r="G469" s="17"/>
      <c r="H469" s="17"/>
      <c r="I469" s="17"/>
      <c r="J469" s="22"/>
      <c r="K469" s="22"/>
      <c r="L469" s="17"/>
      <c r="M469" s="22"/>
      <c r="N469" s="22"/>
      <c r="P469" s="17"/>
    </row>
    <row r="470" spans="1:16" ht="12.75" customHeight="1" x14ac:dyDescent="0.15">
      <c r="A470" s="17"/>
      <c r="B470" s="17"/>
      <c r="C470" s="17"/>
      <c r="E470" s="17"/>
      <c r="F470" s="17"/>
      <c r="G470" s="17"/>
      <c r="H470" s="17"/>
      <c r="I470" s="17"/>
      <c r="J470" s="22"/>
      <c r="K470" s="22"/>
      <c r="L470" s="17"/>
      <c r="M470" s="22"/>
      <c r="N470" s="22"/>
      <c r="P470" s="17"/>
    </row>
    <row r="471" spans="1:16" ht="12.75" customHeight="1" x14ac:dyDescent="0.15">
      <c r="A471" s="17"/>
      <c r="B471" s="17"/>
      <c r="C471" s="17"/>
      <c r="E471" s="17"/>
      <c r="F471" s="17"/>
      <c r="G471" s="17"/>
      <c r="H471" s="17"/>
      <c r="I471" s="17"/>
      <c r="J471" s="22"/>
      <c r="K471" s="22"/>
      <c r="L471" s="17"/>
      <c r="M471" s="22"/>
      <c r="N471" s="22"/>
      <c r="P471" s="17"/>
    </row>
    <row r="472" spans="1:16" ht="12.75" customHeight="1" x14ac:dyDescent="0.15">
      <c r="A472" s="17"/>
      <c r="B472" s="17"/>
      <c r="C472" s="17"/>
      <c r="E472" s="17"/>
      <c r="F472" s="17"/>
      <c r="G472" s="17"/>
      <c r="H472" s="17"/>
      <c r="I472" s="17"/>
      <c r="J472" s="22"/>
      <c r="K472" s="22"/>
      <c r="L472" s="17"/>
      <c r="M472" s="22"/>
      <c r="N472" s="22"/>
      <c r="P472" s="17"/>
    </row>
    <row r="473" spans="1:16" ht="12.75" customHeight="1" x14ac:dyDescent="0.15">
      <c r="A473" s="17"/>
      <c r="B473" s="17"/>
      <c r="C473" s="17"/>
      <c r="E473" s="17"/>
      <c r="F473" s="17"/>
      <c r="G473" s="17"/>
      <c r="H473" s="17"/>
      <c r="I473" s="17"/>
      <c r="J473" s="22"/>
      <c r="K473" s="22"/>
      <c r="L473" s="17"/>
      <c r="M473" s="22"/>
      <c r="N473" s="22"/>
      <c r="P473" s="17"/>
    </row>
    <row r="474" spans="1:16" ht="12.75" customHeight="1" x14ac:dyDescent="0.15">
      <c r="A474" s="17"/>
      <c r="B474" s="17"/>
      <c r="C474" s="17"/>
      <c r="E474" s="17"/>
      <c r="F474" s="17"/>
      <c r="G474" s="17"/>
      <c r="H474" s="17"/>
      <c r="I474" s="17"/>
      <c r="J474" s="22"/>
      <c r="K474" s="22"/>
      <c r="L474" s="17"/>
      <c r="M474" s="22"/>
      <c r="N474" s="22"/>
      <c r="P474" s="17"/>
    </row>
    <row r="475" spans="1:16" ht="12.75" customHeight="1" x14ac:dyDescent="0.15">
      <c r="A475" s="17"/>
      <c r="B475" s="17"/>
      <c r="C475" s="17"/>
      <c r="E475" s="17"/>
      <c r="F475" s="17"/>
      <c r="G475" s="17"/>
      <c r="H475" s="17"/>
      <c r="I475" s="17"/>
      <c r="J475" s="22"/>
      <c r="K475" s="22"/>
      <c r="L475" s="17"/>
      <c r="M475" s="22"/>
      <c r="N475" s="22"/>
      <c r="P475" s="17"/>
    </row>
    <row r="476" spans="1:16" ht="12.75" customHeight="1" x14ac:dyDescent="0.15">
      <c r="A476" s="17"/>
      <c r="B476" s="17"/>
      <c r="C476" s="17"/>
      <c r="E476" s="17"/>
      <c r="F476" s="17"/>
      <c r="G476" s="17"/>
      <c r="H476" s="17"/>
      <c r="I476" s="17"/>
      <c r="J476" s="22"/>
      <c r="K476" s="22"/>
      <c r="L476" s="17"/>
      <c r="M476" s="22"/>
      <c r="N476" s="22"/>
      <c r="P476" s="17"/>
    </row>
    <row r="477" spans="1:16" ht="12.75" customHeight="1" x14ac:dyDescent="0.15">
      <c r="A477" s="17"/>
      <c r="B477" s="17"/>
      <c r="C477" s="17"/>
      <c r="E477" s="17"/>
      <c r="F477" s="17"/>
      <c r="G477" s="17"/>
      <c r="H477" s="17"/>
      <c r="I477" s="17"/>
      <c r="J477" s="22"/>
      <c r="K477" s="22"/>
      <c r="L477" s="17"/>
      <c r="M477" s="22"/>
      <c r="N477" s="22"/>
      <c r="P477" s="17"/>
    </row>
    <row r="478" spans="1:16" ht="12.75" customHeight="1" x14ac:dyDescent="0.15">
      <c r="A478" s="17"/>
      <c r="B478" s="17"/>
      <c r="C478" s="17"/>
      <c r="E478" s="17"/>
      <c r="F478" s="17"/>
      <c r="G478" s="17"/>
      <c r="H478" s="17"/>
      <c r="I478" s="17"/>
      <c r="J478" s="22"/>
      <c r="K478" s="22"/>
      <c r="L478" s="17"/>
      <c r="M478" s="22"/>
      <c r="N478" s="22"/>
      <c r="P478" s="17"/>
    </row>
    <row r="479" spans="1:16" ht="12.75" customHeight="1" x14ac:dyDescent="0.15">
      <c r="A479" s="17"/>
      <c r="B479" s="17"/>
      <c r="C479" s="17"/>
      <c r="E479" s="17"/>
      <c r="F479" s="17"/>
      <c r="G479" s="17"/>
      <c r="H479" s="17"/>
      <c r="I479" s="17"/>
      <c r="J479" s="22"/>
      <c r="K479" s="22"/>
      <c r="L479" s="17"/>
      <c r="M479" s="22"/>
      <c r="N479" s="22"/>
      <c r="P479" s="17"/>
    </row>
    <row r="480" spans="1:16" ht="12.75" customHeight="1" x14ac:dyDescent="0.15">
      <c r="A480" s="17"/>
      <c r="B480" s="17"/>
      <c r="C480" s="17"/>
      <c r="E480" s="17"/>
      <c r="F480" s="17"/>
      <c r="G480" s="17"/>
      <c r="H480" s="17"/>
      <c r="I480" s="17"/>
      <c r="J480" s="22"/>
      <c r="K480" s="22"/>
      <c r="L480" s="17"/>
      <c r="M480" s="22"/>
      <c r="N480" s="22"/>
      <c r="P480" s="17"/>
    </row>
    <row r="481" spans="1:16" ht="12.75" customHeight="1" x14ac:dyDescent="0.15">
      <c r="A481" s="17"/>
      <c r="B481" s="17"/>
      <c r="C481" s="17"/>
      <c r="E481" s="17"/>
      <c r="F481" s="17"/>
      <c r="G481" s="17"/>
      <c r="H481" s="17"/>
      <c r="I481" s="17"/>
      <c r="J481" s="22"/>
      <c r="K481" s="22"/>
      <c r="L481" s="17"/>
      <c r="M481" s="22"/>
      <c r="N481" s="22"/>
      <c r="P481" s="17"/>
    </row>
    <row r="482" spans="1:16" ht="12.75" customHeight="1" x14ac:dyDescent="0.15">
      <c r="A482" s="17"/>
      <c r="B482" s="17"/>
      <c r="C482" s="17"/>
      <c r="E482" s="17"/>
      <c r="F482" s="17"/>
      <c r="G482" s="17"/>
      <c r="H482" s="17"/>
      <c r="I482" s="17"/>
      <c r="J482" s="22"/>
      <c r="K482" s="22"/>
      <c r="L482" s="17"/>
      <c r="M482" s="22"/>
      <c r="N482" s="22"/>
      <c r="P482" s="17"/>
    </row>
    <row r="483" spans="1:16" ht="12.75" customHeight="1" x14ac:dyDescent="0.15">
      <c r="A483" s="17"/>
      <c r="B483" s="17"/>
      <c r="C483" s="17"/>
      <c r="E483" s="17"/>
      <c r="F483" s="17"/>
      <c r="G483" s="17"/>
      <c r="H483" s="17"/>
      <c r="I483" s="17"/>
      <c r="J483" s="22"/>
      <c r="K483" s="22"/>
      <c r="L483" s="17"/>
      <c r="M483" s="22"/>
      <c r="N483" s="22"/>
      <c r="P483" s="17"/>
    </row>
    <row r="484" spans="1:16" ht="12.75" customHeight="1" x14ac:dyDescent="0.15">
      <c r="A484" s="17"/>
      <c r="B484" s="17"/>
      <c r="C484" s="17"/>
      <c r="E484" s="17"/>
      <c r="F484" s="17"/>
      <c r="G484" s="17"/>
      <c r="H484" s="17"/>
      <c r="I484" s="17"/>
      <c r="J484" s="22"/>
      <c r="K484" s="22"/>
      <c r="L484" s="17"/>
      <c r="M484" s="22"/>
      <c r="N484" s="22"/>
      <c r="P484" s="17"/>
    </row>
    <row r="485" spans="1:16" ht="12.75" customHeight="1" x14ac:dyDescent="0.15">
      <c r="A485" s="17"/>
      <c r="B485" s="17"/>
      <c r="C485" s="17"/>
      <c r="E485" s="17"/>
      <c r="F485" s="17"/>
      <c r="G485" s="17"/>
      <c r="H485" s="17"/>
      <c r="I485" s="17"/>
      <c r="J485" s="22"/>
      <c r="K485" s="22"/>
      <c r="L485" s="17"/>
      <c r="M485" s="22"/>
      <c r="N485" s="22"/>
      <c r="P485" s="17"/>
    </row>
    <row r="486" spans="1:16" ht="12.75" customHeight="1" x14ac:dyDescent="0.15">
      <c r="A486" s="17"/>
      <c r="B486" s="17"/>
      <c r="C486" s="17"/>
      <c r="E486" s="17"/>
      <c r="F486" s="17"/>
      <c r="G486" s="17"/>
      <c r="H486" s="17"/>
      <c r="I486" s="17"/>
      <c r="J486" s="22"/>
      <c r="K486" s="22"/>
      <c r="L486" s="17"/>
      <c r="M486" s="22"/>
      <c r="N486" s="22"/>
      <c r="P486" s="17"/>
    </row>
    <row r="487" spans="1:16" ht="12.75" customHeight="1" x14ac:dyDescent="0.15">
      <c r="A487" s="17"/>
      <c r="B487" s="17"/>
      <c r="C487" s="17"/>
      <c r="E487" s="17"/>
      <c r="F487" s="17"/>
      <c r="G487" s="17"/>
      <c r="H487" s="17"/>
      <c r="I487" s="17"/>
      <c r="J487" s="22"/>
      <c r="K487" s="22"/>
      <c r="L487" s="17"/>
      <c r="M487" s="22"/>
      <c r="N487" s="22"/>
      <c r="P487" s="17"/>
    </row>
    <row r="488" spans="1:16" ht="12.75" customHeight="1" x14ac:dyDescent="0.15">
      <c r="A488" s="17"/>
      <c r="B488" s="17"/>
      <c r="C488" s="17"/>
      <c r="E488" s="17"/>
      <c r="F488" s="17"/>
      <c r="G488" s="17"/>
      <c r="H488" s="17"/>
      <c r="I488" s="17"/>
      <c r="J488" s="22"/>
      <c r="K488" s="22"/>
      <c r="L488" s="17"/>
      <c r="M488" s="22"/>
      <c r="N488" s="22"/>
      <c r="P488" s="17"/>
    </row>
    <row r="489" spans="1:16" ht="12.75" customHeight="1" x14ac:dyDescent="0.15">
      <c r="A489" s="17"/>
      <c r="B489" s="17"/>
      <c r="C489" s="17"/>
      <c r="E489" s="17"/>
      <c r="F489" s="17"/>
      <c r="G489" s="17"/>
      <c r="H489" s="17"/>
      <c r="I489" s="17"/>
      <c r="J489" s="22"/>
      <c r="K489" s="22"/>
      <c r="L489" s="17"/>
      <c r="M489" s="22"/>
      <c r="N489" s="22"/>
      <c r="P489" s="17"/>
    </row>
    <row r="490" spans="1:16" ht="12.75" customHeight="1" x14ac:dyDescent="0.15">
      <c r="A490" s="17"/>
      <c r="B490" s="17"/>
      <c r="C490" s="17"/>
      <c r="E490" s="17"/>
      <c r="F490" s="17"/>
      <c r="G490" s="17"/>
      <c r="H490" s="17"/>
      <c r="I490" s="17"/>
      <c r="J490" s="22"/>
      <c r="K490" s="22"/>
      <c r="L490" s="17"/>
      <c r="M490" s="22"/>
      <c r="N490" s="22"/>
      <c r="P490" s="17"/>
    </row>
    <row r="491" spans="1:16" ht="12.75" customHeight="1" x14ac:dyDescent="0.15">
      <c r="A491" s="17"/>
      <c r="B491" s="17"/>
      <c r="C491" s="17"/>
      <c r="E491" s="17"/>
      <c r="F491" s="17"/>
      <c r="G491" s="17"/>
      <c r="H491" s="17"/>
      <c r="I491" s="17"/>
      <c r="J491" s="22"/>
      <c r="K491" s="22"/>
      <c r="L491" s="17"/>
      <c r="M491" s="22"/>
      <c r="N491" s="22"/>
      <c r="P491" s="17"/>
    </row>
    <row r="492" spans="1:16" ht="12.75" customHeight="1" x14ac:dyDescent="0.15">
      <c r="A492" s="17"/>
      <c r="B492" s="17"/>
      <c r="C492" s="17"/>
      <c r="E492" s="17"/>
      <c r="F492" s="17"/>
      <c r="G492" s="17"/>
      <c r="H492" s="17"/>
      <c r="I492" s="17"/>
      <c r="J492" s="22"/>
      <c r="K492" s="22"/>
      <c r="L492" s="17"/>
      <c r="M492" s="22"/>
      <c r="N492" s="22"/>
      <c r="P492" s="17"/>
    </row>
    <row r="493" spans="1:16" ht="12.75" customHeight="1" x14ac:dyDescent="0.15">
      <c r="A493" s="17"/>
      <c r="B493" s="17"/>
      <c r="C493" s="17"/>
      <c r="E493" s="17"/>
      <c r="F493" s="17"/>
      <c r="G493" s="17"/>
      <c r="H493" s="17"/>
      <c r="I493" s="17"/>
      <c r="J493" s="22"/>
      <c r="K493" s="22"/>
      <c r="L493" s="17"/>
      <c r="M493" s="22"/>
      <c r="N493" s="22"/>
      <c r="P493" s="17"/>
    </row>
    <row r="494" spans="1:16" ht="12.75" customHeight="1" x14ac:dyDescent="0.15">
      <c r="A494" s="17"/>
      <c r="B494" s="17"/>
      <c r="C494" s="17"/>
      <c r="E494" s="17"/>
      <c r="F494" s="17"/>
      <c r="G494" s="17"/>
      <c r="H494" s="17"/>
      <c r="I494" s="17"/>
      <c r="J494" s="22"/>
      <c r="K494" s="22"/>
      <c r="L494" s="17"/>
      <c r="M494" s="22"/>
      <c r="N494" s="22"/>
      <c r="P494" s="17"/>
    </row>
    <row r="495" spans="1:16" ht="12.75" customHeight="1" x14ac:dyDescent="0.15">
      <c r="A495" s="17"/>
      <c r="B495" s="17"/>
      <c r="C495" s="17"/>
      <c r="E495" s="17"/>
      <c r="F495" s="17"/>
      <c r="G495" s="17"/>
      <c r="H495" s="17"/>
      <c r="I495" s="17"/>
      <c r="J495" s="22"/>
      <c r="K495" s="22"/>
      <c r="L495" s="17"/>
      <c r="M495" s="22"/>
      <c r="N495" s="22"/>
      <c r="P495" s="17"/>
    </row>
    <row r="496" spans="1:16" ht="12.75" customHeight="1" x14ac:dyDescent="0.15">
      <c r="A496" s="17"/>
      <c r="B496" s="17"/>
      <c r="C496" s="17"/>
      <c r="E496" s="17"/>
      <c r="F496" s="17"/>
      <c r="G496" s="17"/>
      <c r="H496" s="17"/>
      <c r="I496" s="17"/>
      <c r="J496" s="22"/>
      <c r="K496" s="22"/>
      <c r="L496" s="17"/>
      <c r="M496" s="22"/>
      <c r="N496" s="22"/>
      <c r="P496" s="17"/>
    </row>
    <row r="497" spans="1:16" ht="12.75" customHeight="1" x14ac:dyDescent="0.15">
      <c r="A497" s="17"/>
      <c r="B497" s="17"/>
      <c r="C497" s="17"/>
      <c r="E497" s="17"/>
      <c r="F497" s="17"/>
      <c r="G497" s="17"/>
      <c r="H497" s="17"/>
      <c r="I497" s="17"/>
      <c r="J497" s="22"/>
      <c r="K497" s="22"/>
      <c r="L497" s="17"/>
      <c r="M497" s="22"/>
      <c r="N497" s="22"/>
      <c r="P497" s="17"/>
    </row>
    <row r="498" spans="1:16" ht="12.75" customHeight="1" x14ac:dyDescent="0.15">
      <c r="A498" s="17"/>
      <c r="B498" s="17"/>
      <c r="C498" s="17"/>
      <c r="E498" s="17"/>
      <c r="F498" s="17"/>
      <c r="G498" s="17"/>
      <c r="H498" s="17"/>
      <c r="I498" s="17"/>
      <c r="J498" s="22"/>
      <c r="K498" s="22"/>
      <c r="L498" s="17"/>
      <c r="M498" s="22"/>
      <c r="N498" s="22"/>
      <c r="P498" s="17"/>
    </row>
    <row r="499" spans="1:16" ht="12.75" customHeight="1" x14ac:dyDescent="0.15">
      <c r="A499" s="17"/>
      <c r="B499" s="17"/>
      <c r="C499" s="17"/>
      <c r="E499" s="17"/>
      <c r="F499" s="17"/>
      <c r="G499" s="17"/>
      <c r="H499" s="17"/>
      <c r="I499" s="17"/>
      <c r="J499" s="22"/>
      <c r="K499" s="22"/>
      <c r="L499" s="17"/>
      <c r="M499" s="22"/>
      <c r="N499" s="22"/>
      <c r="P499" s="17"/>
    </row>
    <row r="500" spans="1:16" ht="12.75" customHeight="1" x14ac:dyDescent="0.15">
      <c r="A500" s="17"/>
      <c r="B500" s="17"/>
      <c r="C500" s="17"/>
      <c r="E500" s="17"/>
      <c r="F500" s="17"/>
      <c r="G500" s="17"/>
      <c r="H500" s="17"/>
      <c r="I500" s="17"/>
      <c r="J500" s="22"/>
      <c r="K500" s="22"/>
      <c r="L500" s="17"/>
      <c r="M500" s="22"/>
      <c r="N500" s="22"/>
      <c r="P500" s="17"/>
    </row>
    <row r="501" spans="1:16" ht="12.75" customHeight="1" x14ac:dyDescent="0.15">
      <c r="A501" s="17"/>
      <c r="B501" s="17"/>
      <c r="C501" s="17"/>
      <c r="E501" s="17"/>
      <c r="F501" s="17"/>
      <c r="G501" s="17"/>
      <c r="H501" s="17"/>
      <c r="I501" s="17"/>
      <c r="J501" s="22"/>
      <c r="K501" s="22"/>
      <c r="L501" s="17"/>
      <c r="M501" s="22"/>
      <c r="N501" s="22"/>
      <c r="P501" s="17"/>
    </row>
    <row r="502" spans="1:16" ht="12.75" customHeight="1" x14ac:dyDescent="0.15">
      <c r="A502" s="17"/>
      <c r="B502" s="17"/>
      <c r="C502" s="17"/>
      <c r="E502" s="17"/>
      <c r="F502" s="17"/>
      <c r="G502" s="17"/>
      <c r="H502" s="17"/>
      <c r="I502" s="17"/>
      <c r="J502" s="22"/>
      <c r="K502" s="22"/>
      <c r="L502" s="17"/>
      <c r="M502" s="22"/>
      <c r="N502" s="22"/>
      <c r="P502" s="17"/>
    </row>
    <row r="503" spans="1:16" ht="12.75" customHeight="1" x14ac:dyDescent="0.15">
      <c r="A503" s="17"/>
      <c r="B503" s="17"/>
      <c r="C503" s="17"/>
      <c r="E503" s="17"/>
      <c r="F503" s="17"/>
      <c r="G503" s="17"/>
      <c r="H503" s="17"/>
      <c r="I503" s="17"/>
      <c r="J503" s="22"/>
      <c r="K503" s="22"/>
      <c r="L503" s="17"/>
      <c r="M503" s="22"/>
      <c r="N503" s="22"/>
      <c r="P503" s="17"/>
    </row>
    <row r="504" spans="1:16" ht="12.75" customHeight="1" x14ac:dyDescent="0.15">
      <c r="A504" s="17"/>
      <c r="B504" s="17"/>
      <c r="C504" s="17"/>
      <c r="E504" s="17"/>
      <c r="F504" s="17"/>
      <c r="G504" s="17"/>
      <c r="H504" s="17"/>
      <c r="I504" s="17"/>
      <c r="J504" s="22"/>
      <c r="K504" s="22"/>
      <c r="L504" s="17"/>
      <c r="M504" s="22"/>
      <c r="N504" s="22"/>
      <c r="P504" s="17"/>
    </row>
    <row r="505" spans="1:16" ht="12.75" customHeight="1" x14ac:dyDescent="0.15">
      <c r="A505" s="17"/>
      <c r="B505" s="17"/>
      <c r="C505" s="17"/>
      <c r="E505" s="17"/>
      <c r="F505" s="17"/>
      <c r="G505" s="17"/>
      <c r="H505" s="17"/>
      <c r="I505" s="17"/>
      <c r="J505" s="22"/>
      <c r="K505" s="22"/>
      <c r="L505" s="17"/>
      <c r="M505" s="22"/>
      <c r="N505" s="22"/>
      <c r="P505" s="17"/>
    </row>
    <row r="506" spans="1:16" ht="12.75" customHeight="1" x14ac:dyDescent="0.15">
      <c r="A506" s="17"/>
      <c r="B506" s="17"/>
      <c r="C506" s="17"/>
      <c r="E506" s="17"/>
      <c r="F506" s="17"/>
      <c r="G506" s="17"/>
      <c r="H506" s="17"/>
      <c r="I506" s="17"/>
      <c r="J506" s="22"/>
      <c r="K506" s="22"/>
      <c r="L506" s="17"/>
      <c r="M506" s="22"/>
      <c r="N506" s="22"/>
      <c r="P506" s="17"/>
    </row>
    <row r="507" spans="1:16" ht="12.75" customHeight="1" x14ac:dyDescent="0.15">
      <c r="A507" s="17"/>
      <c r="B507" s="17"/>
      <c r="C507" s="17"/>
      <c r="E507" s="17"/>
      <c r="F507" s="17"/>
      <c r="G507" s="17"/>
      <c r="H507" s="17"/>
      <c r="I507" s="17"/>
      <c r="J507" s="22"/>
      <c r="K507" s="22"/>
      <c r="L507" s="17"/>
      <c r="M507" s="22"/>
      <c r="N507" s="22"/>
      <c r="P507" s="17"/>
    </row>
    <row r="508" spans="1:16" ht="12.75" customHeight="1" x14ac:dyDescent="0.15">
      <c r="A508" s="17"/>
      <c r="B508" s="17"/>
      <c r="C508" s="17"/>
      <c r="E508" s="17"/>
      <c r="F508" s="17"/>
      <c r="G508" s="17"/>
      <c r="H508" s="17"/>
      <c r="I508" s="17"/>
      <c r="J508" s="22"/>
      <c r="K508" s="22"/>
      <c r="L508" s="17"/>
      <c r="M508" s="22"/>
      <c r="N508" s="22"/>
      <c r="P508" s="17"/>
    </row>
    <row r="509" spans="1:16" ht="12.75" customHeight="1" x14ac:dyDescent="0.15">
      <c r="A509" s="17"/>
      <c r="B509" s="17"/>
      <c r="C509" s="17"/>
      <c r="E509" s="17"/>
      <c r="F509" s="17"/>
      <c r="G509" s="17"/>
      <c r="H509" s="17"/>
      <c r="I509" s="17"/>
      <c r="J509" s="22"/>
      <c r="K509" s="22"/>
      <c r="L509" s="17"/>
      <c r="M509" s="22"/>
      <c r="N509" s="22"/>
      <c r="P509" s="17"/>
    </row>
    <row r="510" spans="1:16" ht="12.75" customHeight="1" x14ac:dyDescent="0.15">
      <c r="A510" s="17"/>
      <c r="B510" s="17"/>
      <c r="C510" s="17"/>
      <c r="E510" s="17"/>
      <c r="F510" s="17"/>
      <c r="G510" s="17"/>
      <c r="H510" s="17"/>
      <c r="I510" s="17"/>
      <c r="J510" s="22"/>
      <c r="K510" s="22"/>
      <c r="L510" s="17"/>
      <c r="M510" s="22"/>
      <c r="N510" s="22"/>
      <c r="P510" s="17"/>
    </row>
    <row r="511" spans="1:16" ht="12.75" customHeight="1" x14ac:dyDescent="0.15">
      <c r="A511" s="17"/>
      <c r="B511" s="17"/>
      <c r="C511" s="17"/>
      <c r="E511" s="17"/>
      <c r="F511" s="17"/>
      <c r="G511" s="17"/>
      <c r="H511" s="17"/>
      <c r="I511" s="17"/>
      <c r="J511" s="22"/>
      <c r="K511" s="22"/>
      <c r="L511" s="17"/>
      <c r="M511" s="22"/>
      <c r="N511" s="22"/>
      <c r="P511" s="17"/>
    </row>
    <row r="512" spans="1:16" ht="12.75" customHeight="1" x14ac:dyDescent="0.15">
      <c r="A512" s="17"/>
      <c r="B512" s="17"/>
      <c r="C512" s="17"/>
      <c r="E512" s="17"/>
      <c r="F512" s="17"/>
      <c r="G512" s="17"/>
      <c r="H512" s="17"/>
      <c r="I512" s="17"/>
      <c r="J512" s="22"/>
      <c r="K512" s="22"/>
      <c r="L512" s="17"/>
      <c r="M512" s="22"/>
      <c r="N512" s="22"/>
      <c r="P512" s="17"/>
    </row>
    <row r="513" spans="1:16" ht="12.75" customHeight="1" x14ac:dyDescent="0.15">
      <c r="A513" s="17"/>
      <c r="B513" s="17"/>
      <c r="C513" s="17"/>
      <c r="E513" s="17"/>
      <c r="F513" s="17"/>
      <c r="G513" s="17"/>
      <c r="H513" s="17"/>
      <c r="I513" s="17"/>
      <c r="J513" s="22"/>
      <c r="K513" s="22"/>
      <c r="L513" s="17"/>
      <c r="M513" s="22"/>
      <c r="N513" s="22"/>
      <c r="P513" s="17"/>
    </row>
    <row r="514" spans="1:16" ht="12.75" customHeight="1" x14ac:dyDescent="0.15">
      <c r="A514" s="17"/>
      <c r="B514" s="17"/>
      <c r="C514" s="17"/>
      <c r="E514" s="17"/>
      <c r="F514" s="17"/>
      <c r="G514" s="17"/>
      <c r="H514" s="17"/>
      <c r="I514" s="17"/>
      <c r="J514" s="22"/>
      <c r="K514" s="22"/>
      <c r="L514" s="17"/>
      <c r="M514" s="22"/>
      <c r="N514" s="22"/>
      <c r="P514" s="17"/>
    </row>
    <row r="515" spans="1:16" ht="12.75" customHeight="1" x14ac:dyDescent="0.15">
      <c r="A515" s="17"/>
      <c r="B515" s="17"/>
      <c r="C515" s="17"/>
      <c r="E515" s="17"/>
      <c r="F515" s="17"/>
      <c r="G515" s="17"/>
      <c r="H515" s="17"/>
      <c r="I515" s="17"/>
      <c r="J515" s="22"/>
      <c r="K515" s="22"/>
      <c r="L515" s="17"/>
      <c r="M515" s="22"/>
      <c r="N515" s="22"/>
      <c r="P515" s="17"/>
    </row>
    <row r="516" spans="1:16" ht="12.75" customHeight="1" x14ac:dyDescent="0.15">
      <c r="A516" s="17"/>
      <c r="B516" s="17"/>
      <c r="C516" s="17"/>
      <c r="E516" s="17"/>
      <c r="F516" s="17"/>
      <c r="G516" s="17"/>
      <c r="H516" s="17"/>
      <c r="I516" s="17"/>
      <c r="J516" s="22"/>
      <c r="K516" s="22"/>
      <c r="L516" s="17"/>
      <c r="M516" s="22"/>
      <c r="N516" s="22"/>
      <c r="P516" s="17"/>
    </row>
    <row r="517" spans="1:16" ht="12.75" customHeight="1" x14ac:dyDescent="0.15">
      <c r="A517" s="17"/>
      <c r="B517" s="17"/>
      <c r="C517" s="17"/>
      <c r="E517" s="17"/>
      <c r="F517" s="17"/>
      <c r="G517" s="17"/>
      <c r="H517" s="17"/>
      <c r="I517" s="17"/>
      <c r="J517" s="22"/>
      <c r="K517" s="22"/>
      <c r="L517" s="17"/>
      <c r="M517" s="22"/>
      <c r="N517" s="22"/>
      <c r="P517" s="17"/>
    </row>
    <row r="518" spans="1:16" ht="12.75" customHeight="1" x14ac:dyDescent="0.15">
      <c r="A518" s="17"/>
      <c r="B518" s="17"/>
      <c r="C518" s="17"/>
      <c r="E518" s="17"/>
      <c r="F518" s="17"/>
      <c r="G518" s="17"/>
      <c r="H518" s="17"/>
      <c r="I518" s="17"/>
      <c r="J518" s="22"/>
      <c r="K518" s="22"/>
      <c r="L518" s="17"/>
      <c r="M518" s="22"/>
      <c r="N518" s="22"/>
      <c r="P518" s="17"/>
    </row>
    <row r="519" spans="1:16" ht="12.75" customHeight="1" x14ac:dyDescent="0.15">
      <c r="A519" s="17"/>
      <c r="B519" s="17"/>
      <c r="C519" s="17"/>
      <c r="E519" s="17"/>
      <c r="F519" s="17"/>
      <c r="G519" s="17"/>
      <c r="H519" s="17"/>
      <c r="I519" s="17"/>
      <c r="J519" s="22"/>
      <c r="K519" s="22"/>
      <c r="L519" s="17"/>
      <c r="M519" s="22"/>
      <c r="N519" s="22"/>
      <c r="P519" s="17"/>
    </row>
    <row r="520" spans="1:16" ht="12.75" customHeight="1" x14ac:dyDescent="0.15">
      <c r="A520" s="17"/>
      <c r="B520" s="17"/>
      <c r="C520" s="17"/>
      <c r="E520" s="17"/>
      <c r="F520" s="17"/>
      <c r="G520" s="17"/>
      <c r="H520" s="17"/>
      <c r="I520" s="17"/>
      <c r="J520" s="22"/>
      <c r="K520" s="22"/>
      <c r="L520" s="17"/>
      <c r="M520" s="22"/>
      <c r="N520" s="22"/>
      <c r="P520" s="17"/>
    </row>
    <row r="521" spans="1:16" ht="12.75" customHeight="1" x14ac:dyDescent="0.15">
      <c r="A521" s="17"/>
      <c r="B521" s="17"/>
      <c r="C521" s="17"/>
      <c r="E521" s="17"/>
      <c r="F521" s="17"/>
      <c r="G521" s="17"/>
      <c r="H521" s="17"/>
      <c r="I521" s="17"/>
      <c r="J521" s="22"/>
      <c r="K521" s="22"/>
      <c r="L521" s="17"/>
      <c r="M521" s="22"/>
      <c r="N521" s="22"/>
      <c r="P521" s="17"/>
    </row>
    <row r="522" spans="1:16" ht="12.75" customHeight="1" x14ac:dyDescent="0.15">
      <c r="A522" s="17"/>
      <c r="B522" s="17"/>
      <c r="C522" s="17"/>
      <c r="E522" s="17"/>
      <c r="F522" s="17"/>
      <c r="G522" s="17"/>
      <c r="H522" s="17"/>
      <c r="I522" s="17"/>
      <c r="J522" s="22"/>
      <c r="K522" s="22"/>
      <c r="L522" s="17"/>
      <c r="M522" s="22"/>
      <c r="N522" s="22"/>
      <c r="P522" s="17"/>
    </row>
    <row r="523" spans="1:16" ht="12.75" customHeight="1" x14ac:dyDescent="0.15">
      <c r="A523" s="17"/>
      <c r="B523" s="17"/>
      <c r="C523" s="17"/>
      <c r="E523" s="17"/>
      <c r="F523" s="17"/>
      <c r="G523" s="17"/>
      <c r="H523" s="17"/>
      <c r="I523" s="17"/>
      <c r="J523" s="22"/>
      <c r="K523" s="22"/>
      <c r="L523" s="17"/>
      <c r="M523" s="22"/>
      <c r="N523" s="22"/>
      <c r="P523" s="17"/>
    </row>
    <row r="524" spans="1:16" ht="12.75" customHeight="1" x14ac:dyDescent="0.15">
      <c r="A524" s="17"/>
      <c r="B524" s="17"/>
      <c r="C524" s="17"/>
      <c r="E524" s="17"/>
      <c r="F524" s="17"/>
      <c r="G524" s="17"/>
      <c r="H524" s="17"/>
      <c r="I524" s="17"/>
      <c r="J524" s="22"/>
      <c r="K524" s="22"/>
      <c r="L524" s="17"/>
      <c r="M524" s="22"/>
      <c r="N524" s="22"/>
      <c r="P524" s="17"/>
    </row>
    <row r="525" spans="1:16" ht="12.75" customHeight="1" x14ac:dyDescent="0.15">
      <c r="A525" s="17"/>
      <c r="B525" s="17"/>
      <c r="C525" s="17"/>
      <c r="E525" s="17"/>
      <c r="F525" s="17"/>
      <c r="G525" s="17"/>
      <c r="H525" s="17"/>
      <c r="I525" s="17"/>
      <c r="J525" s="22"/>
      <c r="K525" s="22"/>
      <c r="L525" s="17"/>
      <c r="M525" s="22"/>
      <c r="N525" s="22"/>
      <c r="P525" s="17"/>
    </row>
    <row r="526" spans="1:16" ht="12.75" customHeight="1" x14ac:dyDescent="0.15">
      <c r="A526" s="17"/>
      <c r="B526" s="17"/>
      <c r="C526" s="17"/>
      <c r="E526" s="17"/>
      <c r="F526" s="17"/>
      <c r="G526" s="17"/>
      <c r="H526" s="17"/>
      <c r="I526" s="17"/>
      <c r="J526" s="22"/>
      <c r="K526" s="22"/>
      <c r="L526" s="17"/>
      <c r="M526" s="22"/>
      <c r="N526" s="22"/>
      <c r="P526" s="17"/>
    </row>
    <row r="527" spans="1:16" ht="12.75" customHeight="1" x14ac:dyDescent="0.15">
      <c r="A527" s="17"/>
      <c r="B527" s="17"/>
      <c r="C527" s="17"/>
      <c r="E527" s="17"/>
      <c r="F527" s="17"/>
      <c r="G527" s="17"/>
      <c r="H527" s="17"/>
      <c r="I527" s="17"/>
      <c r="J527" s="22"/>
      <c r="K527" s="22"/>
      <c r="L527" s="17"/>
      <c r="M527" s="22"/>
      <c r="N527" s="22"/>
      <c r="P527" s="17"/>
    </row>
    <row r="528" spans="1:16" ht="12.75" customHeight="1" x14ac:dyDescent="0.15">
      <c r="A528" s="17"/>
      <c r="B528" s="17"/>
      <c r="C528" s="17"/>
      <c r="E528" s="17"/>
      <c r="F528" s="17"/>
      <c r="G528" s="17"/>
      <c r="H528" s="17"/>
      <c r="I528" s="17"/>
      <c r="J528" s="22"/>
      <c r="K528" s="22"/>
      <c r="L528" s="17"/>
      <c r="M528" s="22"/>
      <c r="N528" s="22"/>
      <c r="P528" s="17"/>
    </row>
    <row r="529" spans="1:16" ht="12.75" customHeight="1" x14ac:dyDescent="0.15">
      <c r="A529" s="17"/>
      <c r="B529" s="17"/>
      <c r="C529" s="17"/>
      <c r="E529" s="17"/>
      <c r="F529" s="17"/>
      <c r="G529" s="17"/>
      <c r="H529" s="17"/>
      <c r="I529" s="17"/>
      <c r="J529" s="22"/>
      <c r="K529" s="22"/>
      <c r="L529" s="17"/>
      <c r="M529" s="22"/>
      <c r="N529" s="22"/>
      <c r="P529" s="17"/>
    </row>
    <row r="530" spans="1:16" ht="12.75" customHeight="1" x14ac:dyDescent="0.15">
      <c r="A530" s="17"/>
      <c r="B530" s="17"/>
      <c r="C530" s="17"/>
      <c r="E530" s="17"/>
      <c r="F530" s="17"/>
      <c r="G530" s="17"/>
      <c r="H530" s="17"/>
      <c r="I530" s="17"/>
      <c r="J530" s="22"/>
      <c r="K530" s="22"/>
      <c r="L530" s="17"/>
      <c r="M530" s="22"/>
      <c r="N530" s="22"/>
      <c r="P530" s="17"/>
    </row>
    <row r="531" spans="1:16" ht="12.75" customHeight="1" x14ac:dyDescent="0.15">
      <c r="A531" s="17"/>
      <c r="B531" s="17"/>
      <c r="C531" s="17"/>
      <c r="E531" s="17"/>
      <c r="F531" s="17"/>
      <c r="G531" s="17"/>
      <c r="H531" s="17"/>
      <c r="I531" s="17"/>
      <c r="J531" s="22"/>
      <c r="K531" s="22"/>
      <c r="L531" s="17"/>
      <c r="M531" s="22"/>
      <c r="N531" s="22"/>
      <c r="P531" s="17"/>
    </row>
    <row r="532" spans="1:16" ht="12.75" customHeight="1" x14ac:dyDescent="0.15">
      <c r="A532" s="17"/>
      <c r="B532" s="17"/>
      <c r="C532" s="17"/>
      <c r="E532" s="17"/>
      <c r="F532" s="17"/>
      <c r="G532" s="17"/>
      <c r="H532" s="17"/>
      <c r="I532" s="17"/>
      <c r="J532" s="22"/>
      <c r="K532" s="22"/>
      <c r="L532" s="17"/>
      <c r="M532" s="22"/>
      <c r="N532" s="22"/>
      <c r="P532" s="17"/>
    </row>
    <row r="533" spans="1:16" ht="12.75" customHeight="1" x14ac:dyDescent="0.15">
      <c r="A533" s="17"/>
      <c r="B533" s="17"/>
      <c r="C533" s="17"/>
      <c r="E533" s="17"/>
      <c r="F533" s="17"/>
      <c r="G533" s="17"/>
      <c r="H533" s="17"/>
      <c r="I533" s="17"/>
      <c r="J533" s="22"/>
      <c r="K533" s="22"/>
      <c r="L533" s="17"/>
      <c r="M533" s="22"/>
      <c r="N533" s="22"/>
      <c r="P533" s="17"/>
    </row>
    <row r="534" spans="1:16" ht="12.75" customHeight="1" x14ac:dyDescent="0.15">
      <c r="A534" s="17"/>
      <c r="B534" s="17"/>
      <c r="C534" s="17"/>
      <c r="E534" s="17"/>
      <c r="F534" s="17"/>
      <c r="G534" s="17"/>
      <c r="H534" s="17"/>
      <c r="I534" s="17"/>
      <c r="J534" s="22"/>
      <c r="K534" s="22"/>
      <c r="L534" s="17"/>
      <c r="M534" s="22"/>
      <c r="N534" s="22"/>
      <c r="P534" s="17"/>
    </row>
    <row r="535" spans="1:16" ht="12.75" customHeight="1" x14ac:dyDescent="0.15">
      <c r="A535" s="17"/>
      <c r="B535" s="17"/>
      <c r="C535" s="17"/>
      <c r="E535" s="17"/>
      <c r="F535" s="17"/>
      <c r="G535" s="17"/>
      <c r="H535" s="17"/>
      <c r="I535" s="17"/>
      <c r="J535" s="22"/>
      <c r="K535" s="22"/>
      <c r="L535" s="17"/>
      <c r="M535" s="22"/>
      <c r="N535" s="22"/>
      <c r="P535" s="17"/>
    </row>
    <row r="536" spans="1:16" ht="12.75" customHeight="1" x14ac:dyDescent="0.15">
      <c r="A536" s="17"/>
      <c r="B536" s="17"/>
      <c r="C536" s="17"/>
      <c r="E536" s="17"/>
      <c r="F536" s="17"/>
      <c r="G536" s="17"/>
      <c r="H536" s="17"/>
      <c r="I536" s="17"/>
      <c r="J536" s="22"/>
      <c r="K536" s="22"/>
      <c r="L536" s="17"/>
      <c r="M536" s="22"/>
      <c r="N536" s="22"/>
      <c r="P536" s="17"/>
    </row>
    <row r="537" spans="1:16" ht="12.75" customHeight="1" x14ac:dyDescent="0.15">
      <c r="A537" s="17"/>
      <c r="B537" s="17"/>
      <c r="C537" s="17"/>
      <c r="E537" s="17"/>
      <c r="F537" s="17"/>
      <c r="G537" s="17"/>
      <c r="H537" s="17"/>
      <c r="I537" s="17"/>
      <c r="J537" s="22"/>
      <c r="K537" s="22"/>
      <c r="L537" s="17"/>
      <c r="M537" s="22"/>
      <c r="N537" s="22"/>
      <c r="P537" s="17"/>
    </row>
    <row r="538" spans="1:16" ht="12.75" customHeight="1" x14ac:dyDescent="0.15">
      <c r="A538" s="17"/>
      <c r="B538" s="17"/>
      <c r="C538" s="17"/>
      <c r="E538" s="17"/>
      <c r="F538" s="17"/>
      <c r="G538" s="17"/>
      <c r="H538" s="17"/>
      <c r="I538" s="17"/>
      <c r="J538" s="22"/>
      <c r="K538" s="22"/>
      <c r="L538" s="17"/>
      <c r="M538" s="22"/>
      <c r="N538" s="22"/>
      <c r="P538" s="17"/>
    </row>
    <row r="539" spans="1:16" ht="12.75" customHeight="1" x14ac:dyDescent="0.15">
      <c r="A539" s="17"/>
      <c r="B539" s="17"/>
      <c r="C539" s="17"/>
      <c r="E539" s="17"/>
      <c r="F539" s="17"/>
      <c r="G539" s="17"/>
      <c r="H539" s="17"/>
      <c r="I539" s="17"/>
      <c r="J539" s="22"/>
      <c r="K539" s="22"/>
      <c r="L539" s="17"/>
      <c r="M539" s="22"/>
      <c r="N539" s="22"/>
      <c r="P539" s="17"/>
    </row>
    <row r="540" spans="1:16" ht="12.75" customHeight="1" x14ac:dyDescent="0.15">
      <c r="A540" s="17"/>
      <c r="B540" s="17"/>
      <c r="C540" s="17"/>
      <c r="E540" s="17"/>
      <c r="F540" s="17"/>
      <c r="G540" s="17"/>
      <c r="H540" s="17"/>
      <c r="I540" s="17"/>
      <c r="J540" s="22"/>
      <c r="K540" s="22"/>
      <c r="L540" s="17"/>
      <c r="M540" s="22"/>
      <c r="N540" s="22"/>
      <c r="P540" s="17"/>
    </row>
    <row r="541" spans="1:16" ht="12.75" customHeight="1" x14ac:dyDescent="0.15">
      <c r="A541" s="17"/>
      <c r="B541" s="17"/>
      <c r="C541" s="17"/>
      <c r="E541" s="17"/>
      <c r="F541" s="17"/>
      <c r="G541" s="17"/>
      <c r="H541" s="17"/>
      <c r="I541" s="17"/>
      <c r="J541" s="22"/>
      <c r="K541" s="22"/>
      <c r="L541" s="17"/>
      <c r="M541" s="22"/>
      <c r="N541" s="22"/>
      <c r="P541" s="17"/>
    </row>
    <row r="542" spans="1:16" ht="12.75" customHeight="1" x14ac:dyDescent="0.15">
      <c r="A542" s="17"/>
      <c r="B542" s="17"/>
      <c r="C542" s="17"/>
      <c r="E542" s="17"/>
      <c r="F542" s="17"/>
      <c r="G542" s="17"/>
      <c r="H542" s="17"/>
      <c r="I542" s="17"/>
      <c r="J542" s="22"/>
      <c r="K542" s="22"/>
      <c r="L542" s="17"/>
      <c r="M542" s="22"/>
      <c r="N542" s="22"/>
      <c r="P542" s="17"/>
    </row>
    <row r="543" spans="1:16" ht="12.75" customHeight="1" x14ac:dyDescent="0.15">
      <c r="A543" s="17"/>
      <c r="B543" s="17"/>
      <c r="C543" s="17"/>
      <c r="E543" s="17"/>
      <c r="F543" s="17"/>
      <c r="G543" s="17"/>
      <c r="H543" s="17"/>
      <c r="I543" s="17"/>
      <c r="J543" s="22"/>
      <c r="K543" s="22"/>
      <c r="L543" s="17"/>
      <c r="M543" s="22"/>
      <c r="N543" s="22"/>
      <c r="P543" s="17"/>
    </row>
    <row r="544" spans="1:16" ht="12.75" customHeight="1" x14ac:dyDescent="0.15">
      <c r="A544" s="17"/>
      <c r="B544" s="17"/>
      <c r="C544" s="17"/>
      <c r="E544" s="17"/>
      <c r="F544" s="17"/>
      <c r="G544" s="17"/>
      <c r="H544" s="17"/>
      <c r="I544" s="17"/>
      <c r="J544" s="22"/>
      <c r="K544" s="22"/>
      <c r="L544" s="17"/>
      <c r="M544" s="22"/>
      <c r="N544" s="22"/>
      <c r="P544" s="17"/>
    </row>
    <row r="545" spans="1:16" ht="12.75" customHeight="1" x14ac:dyDescent="0.15">
      <c r="A545" s="17"/>
      <c r="B545" s="17"/>
      <c r="C545" s="17"/>
      <c r="E545" s="17"/>
      <c r="F545" s="17"/>
      <c r="G545" s="17"/>
      <c r="H545" s="17"/>
      <c r="I545" s="17"/>
      <c r="J545" s="22"/>
      <c r="K545" s="22"/>
      <c r="L545" s="17"/>
      <c r="M545" s="22"/>
      <c r="N545" s="22"/>
      <c r="P545" s="17"/>
    </row>
    <row r="546" spans="1:16" ht="12.75" customHeight="1" x14ac:dyDescent="0.15">
      <c r="A546" s="17"/>
      <c r="B546" s="17"/>
      <c r="C546" s="17"/>
      <c r="E546" s="17"/>
      <c r="F546" s="17"/>
      <c r="G546" s="17"/>
      <c r="H546" s="17"/>
      <c r="I546" s="17"/>
      <c r="J546" s="22"/>
      <c r="K546" s="22"/>
      <c r="L546" s="17"/>
      <c r="M546" s="22"/>
      <c r="N546" s="22"/>
      <c r="P546" s="17"/>
    </row>
    <row r="547" spans="1:16" ht="12.75" customHeight="1" x14ac:dyDescent="0.15">
      <c r="A547" s="17"/>
      <c r="B547" s="17"/>
      <c r="C547" s="17"/>
      <c r="E547" s="17"/>
      <c r="F547" s="17"/>
      <c r="G547" s="17"/>
      <c r="H547" s="17"/>
      <c r="I547" s="17"/>
      <c r="J547" s="22"/>
      <c r="K547" s="22"/>
      <c r="L547" s="17"/>
      <c r="M547" s="22"/>
      <c r="N547" s="22"/>
      <c r="P547" s="17"/>
    </row>
    <row r="548" spans="1:16" ht="12.75" customHeight="1" x14ac:dyDescent="0.15">
      <c r="A548" s="17"/>
      <c r="B548" s="17"/>
      <c r="C548" s="17"/>
      <c r="E548" s="17"/>
      <c r="F548" s="17"/>
      <c r="G548" s="17"/>
      <c r="H548" s="17"/>
      <c r="I548" s="17"/>
      <c r="J548" s="22"/>
      <c r="K548" s="22"/>
      <c r="L548" s="17"/>
      <c r="M548" s="22"/>
      <c r="N548" s="22"/>
      <c r="P548" s="17"/>
    </row>
    <row r="549" spans="1:16" ht="12.75" customHeight="1" x14ac:dyDescent="0.15">
      <c r="A549" s="17"/>
      <c r="B549" s="17"/>
      <c r="C549" s="17"/>
      <c r="E549" s="17"/>
      <c r="F549" s="17"/>
      <c r="G549" s="17"/>
      <c r="H549" s="17"/>
      <c r="I549" s="17"/>
      <c r="J549" s="22"/>
      <c r="K549" s="22"/>
      <c r="L549" s="17"/>
      <c r="M549" s="22"/>
      <c r="N549" s="22"/>
      <c r="P549" s="17"/>
    </row>
    <row r="550" spans="1:16" ht="12.75" customHeight="1" x14ac:dyDescent="0.15">
      <c r="A550" s="17"/>
      <c r="B550" s="17"/>
      <c r="C550" s="17"/>
      <c r="E550" s="17"/>
      <c r="F550" s="17"/>
      <c r="G550" s="17"/>
      <c r="H550" s="17"/>
      <c r="I550" s="17"/>
      <c r="J550" s="22"/>
      <c r="K550" s="22"/>
      <c r="L550" s="17"/>
      <c r="M550" s="22"/>
      <c r="N550" s="22"/>
      <c r="P550" s="17"/>
    </row>
    <row r="551" spans="1:16" ht="12.75" customHeight="1" x14ac:dyDescent="0.15">
      <c r="A551" s="17"/>
      <c r="B551" s="17"/>
      <c r="C551" s="17"/>
      <c r="E551" s="17"/>
      <c r="F551" s="17"/>
      <c r="G551" s="17"/>
      <c r="H551" s="17"/>
      <c r="I551" s="17"/>
      <c r="J551" s="22"/>
      <c r="K551" s="22"/>
      <c r="L551" s="17"/>
      <c r="M551" s="22"/>
      <c r="N551" s="22"/>
      <c r="P551" s="17"/>
    </row>
    <row r="552" spans="1:16" ht="12.75" customHeight="1" x14ac:dyDescent="0.15">
      <c r="A552" s="17"/>
      <c r="B552" s="17"/>
      <c r="C552" s="17"/>
      <c r="E552" s="17"/>
      <c r="F552" s="17"/>
      <c r="G552" s="17"/>
      <c r="H552" s="17"/>
      <c r="I552" s="17"/>
      <c r="J552" s="22"/>
      <c r="K552" s="22"/>
      <c r="L552" s="17"/>
      <c r="M552" s="22"/>
      <c r="N552" s="22"/>
      <c r="P552" s="17"/>
    </row>
    <row r="553" spans="1:16" ht="12.75" customHeight="1" x14ac:dyDescent="0.15">
      <c r="A553" s="17"/>
      <c r="B553" s="17"/>
      <c r="C553" s="17"/>
      <c r="E553" s="17"/>
      <c r="F553" s="17"/>
      <c r="G553" s="17"/>
      <c r="H553" s="17"/>
      <c r="I553" s="17"/>
      <c r="J553" s="22"/>
      <c r="K553" s="22"/>
      <c r="L553" s="17"/>
      <c r="M553" s="22"/>
      <c r="N553" s="22"/>
      <c r="P553" s="17"/>
    </row>
    <row r="554" spans="1:16" ht="12.75" customHeight="1" x14ac:dyDescent="0.15">
      <c r="A554" s="17"/>
      <c r="B554" s="17"/>
      <c r="C554" s="17"/>
      <c r="E554" s="17"/>
      <c r="F554" s="17"/>
      <c r="G554" s="17"/>
      <c r="H554" s="17"/>
      <c r="I554" s="17"/>
      <c r="J554" s="22"/>
      <c r="K554" s="22"/>
      <c r="L554" s="17"/>
      <c r="M554" s="22"/>
      <c r="N554" s="22"/>
      <c r="P554" s="17"/>
    </row>
    <row r="555" spans="1:16" ht="12.75" customHeight="1" x14ac:dyDescent="0.15">
      <c r="A555" s="17"/>
      <c r="B555" s="17"/>
      <c r="C555" s="17"/>
      <c r="E555" s="17"/>
      <c r="F555" s="17"/>
      <c r="G555" s="17"/>
      <c r="H555" s="17"/>
      <c r="I555" s="17"/>
      <c r="J555" s="22"/>
      <c r="K555" s="22"/>
      <c r="L555" s="17"/>
      <c r="M555" s="22"/>
      <c r="N555" s="22"/>
      <c r="P555" s="17"/>
    </row>
    <row r="556" spans="1:16" ht="12.75" customHeight="1" x14ac:dyDescent="0.15">
      <c r="A556" s="17"/>
      <c r="B556" s="17"/>
      <c r="C556" s="17"/>
      <c r="E556" s="17"/>
      <c r="F556" s="17"/>
      <c r="G556" s="17"/>
      <c r="H556" s="17"/>
      <c r="I556" s="17"/>
      <c r="J556" s="22"/>
      <c r="K556" s="22"/>
      <c r="L556" s="17"/>
      <c r="M556" s="22"/>
      <c r="N556" s="22"/>
      <c r="P556" s="17"/>
    </row>
    <row r="557" spans="1:16" ht="12.75" customHeight="1" x14ac:dyDescent="0.15">
      <c r="A557" s="17"/>
      <c r="B557" s="17"/>
      <c r="C557" s="17"/>
      <c r="E557" s="17"/>
      <c r="F557" s="17"/>
      <c r="G557" s="17"/>
      <c r="H557" s="17"/>
      <c r="I557" s="17"/>
      <c r="J557" s="22"/>
      <c r="K557" s="22"/>
      <c r="L557" s="17"/>
      <c r="M557" s="22"/>
      <c r="N557" s="22"/>
      <c r="P557" s="17"/>
    </row>
    <row r="558" spans="1:16" ht="12.75" customHeight="1" x14ac:dyDescent="0.15">
      <c r="A558" s="17"/>
      <c r="B558" s="17"/>
      <c r="C558" s="17"/>
      <c r="E558" s="17"/>
      <c r="F558" s="17"/>
      <c r="G558" s="17"/>
      <c r="H558" s="17"/>
      <c r="I558" s="17"/>
      <c r="J558" s="22"/>
      <c r="K558" s="22"/>
      <c r="L558" s="17"/>
      <c r="M558" s="22"/>
      <c r="N558" s="22"/>
      <c r="P558" s="17"/>
    </row>
    <row r="559" spans="1:16" ht="12.75" customHeight="1" x14ac:dyDescent="0.15">
      <c r="A559" s="17"/>
      <c r="B559" s="17"/>
      <c r="C559" s="17"/>
      <c r="E559" s="17"/>
      <c r="F559" s="17"/>
      <c r="G559" s="17"/>
      <c r="H559" s="17"/>
      <c r="I559" s="17"/>
      <c r="J559" s="22"/>
      <c r="K559" s="22"/>
      <c r="L559" s="17"/>
      <c r="M559" s="22"/>
      <c r="N559" s="22"/>
      <c r="P559" s="17"/>
    </row>
    <row r="560" spans="1:16" ht="12.75" customHeight="1" x14ac:dyDescent="0.15">
      <c r="A560" s="17"/>
      <c r="B560" s="17"/>
      <c r="C560" s="17"/>
      <c r="E560" s="17"/>
      <c r="F560" s="17"/>
      <c r="G560" s="17"/>
      <c r="H560" s="17"/>
      <c r="I560" s="17"/>
      <c r="J560" s="22"/>
      <c r="K560" s="22"/>
      <c r="L560" s="17"/>
      <c r="M560" s="22"/>
      <c r="N560" s="22"/>
      <c r="P560" s="17"/>
    </row>
    <row r="561" spans="1:16" ht="12.75" customHeight="1" x14ac:dyDescent="0.15">
      <c r="A561" s="17"/>
      <c r="B561" s="17"/>
      <c r="C561" s="17"/>
      <c r="E561" s="17"/>
      <c r="F561" s="17"/>
      <c r="G561" s="17"/>
      <c r="H561" s="17"/>
      <c r="I561" s="17"/>
      <c r="J561" s="22"/>
      <c r="K561" s="22"/>
      <c r="L561" s="17"/>
      <c r="M561" s="22"/>
      <c r="N561" s="22"/>
      <c r="P561" s="17"/>
    </row>
    <row r="562" spans="1:16" ht="12.75" customHeight="1" x14ac:dyDescent="0.15">
      <c r="A562" s="17"/>
      <c r="B562" s="17"/>
      <c r="C562" s="17"/>
      <c r="E562" s="17"/>
      <c r="F562" s="17"/>
      <c r="G562" s="17"/>
      <c r="H562" s="17"/>
      <c r="I562" s="17"/>
      <c r="J562" s="22"/>
      <c r="K562" s="22"/>
      <c r="L562" s="17"/>
      <c r="M562" s="22"/>
      <c r="N562" s="22"/>
      <c r="P562" s="17"/>
    </row>
    <row r="563" spans="1:16" ht="12.75" customHeight="1" x14ac:dyDescent="0.15">
      <c r="A563" s="17"/>
      <c r="B563" s="17"/>
      <c r="C563" s="17"/>
      <c r="E563" s="17"/>
      <c r="F563" s="17"/>
      <c r="G563" s="17"/>
      <c r="H563" s="17"/>
      <c r="I563" s="17"/>
      <c r="J563" s="22"/>
      <c r="K563" s="22"/>
      <c r="L563" s="17"/>
      <c r="M563" s="22"/>
      <c r="N563" s="22"/>
      <c r="P563" s="17"/>
    </row>
    <row r="564" spans="1:16" ht="12.75" customHeight="1" x14ac:dyDescent="0.15">
      <c r="A564" s="17"/>
      <c r="B564" s="17"/>
      <c r="C564" s="17"/>
      <c r="E564" s="17"/>
      <c r="F564" s="17"/>
      <c r="G564" s="17"/>
      <c r="H564" s="17"/>
      <c r="I564" s="17"/>
      <c r="J564" s="22"/>
      <c r="K564" s="22"/>
      <c r="L564" s="17"/>
      <c r="M564" s="22"/>
      <c r="N564" s="22"/>
      <c r="P564" s="17"/>
    </row>
    <row r="565" spans="1:16" ht="12.75" customHeight="1" x14ac:dyDescent="0.15">
      <c r="A565" s="17"/>
      <c r="B565" s="17"/>
      <c r="C565" s="17"/>
      <c r="E565" s="17"/>
      <c r="F565" s="17"/>
      <c r="G565" s="17"/>
      <c r="H565" s="17"/>
      <c r="I565" s="17"/>
      <c r="J565" s="22"/>
      <c r="K565" s="22"/>
      <c r="L565" s="17"/>
      <c r="M565" s="22"/>
      <c r="N565" s="22"/>
      <c r="P565" s="17"/>
    </row>
    <row r="566" spans="1:16" ht="12.75" customHeight="1" x14ac:dyDescent="0.15">
      <c r="A566" s="17"/>
      <c r="B566" s="17"/>
      <c r="C566" s="17"/>
      <c r="E566" s="17"/>
      <c r="F566" s="17"/>
      <c r="G566" s="17"/>
      <c r="H566" s="17"/>
      <c r="I566" s="17"/>
      <c r="J566" s="22"/>
      <c r="K566" s="22"/>
      <c r="L566" s="17"/>
      <c r="M566" s="22"/>
      <c r="N566" s="22"/>
      <c r="P566" s="17"/>
    </row>
    <row r="567" spans="1:16" ht="12.75" customHeight="1" x14ac:dyDescent="0.15">
      <c r="A567" s="17"/>
      <c r="B567" s="17"/>
      <c r="C567" s="17"/>
      <c r="E567" s="17"/>
      <c r="F567" s="17"/>
      <c r="G567" s="17"/>
      <c r="H567" s="17"/>
      <c r="I567" s="17"/>
      <c r="J567" s="22"/>
      <c r="K567" s="22"/>
      <c r="L567" s="17"/>
      <c r="M567" s="22"/>
      <c r="N567" s="22"/>
      <c r="P567" s="17"/>
    </row>
    <row r="568" spans="1:16" ht="12.75" customHeight="1" x14ac:dyDescent="0.15">
      <c r="A568" s="17"/>
      <c r="B568" s="17"/>
      <c r="C568" s="17"/>
      <c r="E568" s="17"/>
      <c r="F568" s="17"/>
      <c r="G568" s="17"/>
      <c r="H568" s="17"/>
      <c r="I568" s="17"/>
      <c r="J568" s="22"/>
      <c r="K568" s="22"/>
      <c r="L568" s="17"/>
      <c r="M568" s="22"/>
      <c r="N568" s="22"/>
      <c r="P568" s="17"/>
    </row>
    <row r="569" spans="1:16" ht="12.75" customHeight="1" x14ac:dyDescent="0.15">
      <c r="A569" s="17"/>
      <c r="B569" s="17"/>
      <c r="C569" s="17"/>
      <c r="E569" s="17"/>
      <c r="F569" s="17"/>
      <c r="G569" s="17"/>
      <c r="H569" s="17"/>
      <c r="I569" s="17"/>
      <c r="J569" s="22"/>
      <c r="K569" s="22"/>
      <c r="L569" s="17"/>
      <c r="M569" s="22"/>
      <c r="N569" s="22"/>
      <c r="P569" s="17"/>
    </row>
    <row r="570" spans="1:16" ht="12.75" customHeight="1" x14ac:dyDescent="0.15">
      <c r="A570" s="17"/>
      <c r="B570" s="17"/>
      <c r="C570" s="17"/>
      <c r="E570" s="17"/>
      <c r="F570" s="17"/>
      <c r="G570" s="17"/>
      <c r="H570" s="17"/>
      <c r="I570" s="17"/>
      <c r="J570" s="22"/>
      <c r="K570" s="22"/>
      <c r="L570" s="17"/>
      <c r="M570" s="22"/>
      <c r="N570" s="22"/>
      <c r="P570" s="17"/>
    </row>
    <row r="571" spans="1:16" ht="12.75" customHeight="1" x14ac:dyDescent="0.15">
      <c r="A571" s="17"/>
      <c r="B571" s="17"/>
      <c r="C571" s="17"/>
      <c r="E571" s="17"/>
      <c r="F571" s="17"/>
      <c r="G571" s="17"/>
      <c r="H571" s="17"/>
      <c r="I571" s="17"/>
      <c r="J571" s="22"/>
      <c r="K571" s="22"/>
      <c r="L571" s="17"/>
      <c r="M571" s="22"/>
      <c r="N571" s="22"/>
      <c r="P571" s="17"/>
    </row>
    <row r="572" spans="1:16" ht="12.75" customHeight="1" x14ac:dyDescent="0.15">
      <c r="A572" s="17"/>
      <c r="B572" s="17"/>
      <c r="C572" s="17"/>
      <c r="E572" s="17"/>
      <c r="F572" s="17"/>
      <c r="G572" s="17"/>
      <c r="H572" s="17"/>
      <c r="I572" s="17"/>
      <c r="J572" s="22"/>
      <c r="K572" s="22"/>
      <c r="L572" s="17"/>
      <c r="M572" s="22"/>
      <c r="N572" s="22"/>
      <c r="P572" s="17"/>
    </row>
    <row r="573" spans="1:16" ht="12.75" customHeight="1" x14ac:dyDescent="0.15">
      <c r="A573" s="17"/>
      <c r="B573" s="17"/>
      <c r="C573" s="17"/>
      <c r="E573" s="17"/>
      <c r="F573" s="17"/>
      <c r="G573" s="17"/>
      <c r="H573" s="17"/>
      <c r="I573" s="17"/>
      <c r="J573" s="22"/>
      <c r="K573" s="22"/>
      <c r="L573" s="17"/>
      <c r="M573" s="22"/>
      <c r="N573" s="22"/>
      <c r="P573" s="17"/>
    </row>
    <row r="574" spans="1:16" ht="12.75" customHeight="1" x14ac:dyDescent="0.15">
      <c r="A574" s="17"/>
      <c r="B574" s="17"/>
      <c r="C574" s="17"/>
      <c r="E574" s="17"/>
      <c r="F574" s="17"/>
      <c r="G574" s="17"/>
      <c r="H574" s="17"/>
      <c r="I574" s="17"/>
      <c r="J574" s="22"/>
      <c r="K574" s="22"/>
      <c r="L574" s="17"/>
      <c r="M574" s="22"/>
      <c r="N574" s="22"/>
      <c r="P574" s="17"/>
    </row>
    <row r="575" spans="1:16" ht="12.75" customHeight="1" x14ac:dyDescent="0.15">
      <c r="A575" s="17"/>
      <c r="B575" s="17"/>
      <c r="C575" s="17"/>
      <c r="E575" s="17"/>
      <c r="F575" s="17"/>
      <c r="G575" s="17"/>
      <c r="H575" s="17"/>
      <c r="I575" s="17"/>
      <c r="J575" s="22"/>
      <c r="K575" s="22"/>
      <c r="L575" s="17"/>
      <c r="M575" s="22"/>
      <c r="N575" s="22"/>
      <c r="P575" s="17"/>
    </row>
    <row r="576" spans="1:16" ht="12.75" customHeight="1" x14ac:dyDescent="0.15">
      <c r="A576" s="17"/>
      <c r="B576" s="17"/>
      <c r="C576" s="17"/>
      <c r="E576" s="17"/>
      <c r="F576" s="17"/>
      <c r="G576" s="17"/>
      <c r="H576" s="17"/>
      <c r="I576" s="17"/>
      <c r="J576" s="22"/>
      <c r="K576" s="22"/>
      <c r="L576" s="17"/>
      <c r="M576" s="22"/>
      <c r="N576" s="22"/>
      <c r="P576" s="17"/>
    </row>
    <row r="577" spans="1:16" ht="12.75" customHeight="1" x14ac:dyDescent="0.15">
      <c r="A577" s="17"/>
      <c r="B577" s="17"/>
      <c r="C577" s="17"/>
      <c r="E577" s="17"/>
      <c r="F577" s="17"/>
      <c r="G577" s="17"/>
      <c r="H577" s="17"/>
      <c r="I577" s="17"/>
      <c r="J577" s="22"/>
      <c r="K577" s="22"/>
      <c r="L577" s="17"/>
      <c r="M577" s="22"/>
      <c r="N577" s="22"/>
      <c r="P577" s="17"/>
    </row>
    <row r="578" spans="1:16" ht="12.75" customHeight="1" x14ac:dyDescent="0.15">
      <c r="A578" s="17"/>
      <c r="B578" s="17"/>
      <c r="C578" s="17"/>
      <c r="E578" s="17"/>
      <c r="F578" s="17"/>
      <c r="G578" s="17"/>
      <c r="H578" s="17"/>
      <c r="I578" s="17"/>
      <c r="J578" s="22"/>
      <c r="K578" s="22"/>
      <c r="L578" s="17"/>
      <c r="M578" s="22"/>
      <c r="N578" s="22"/>
      <c r="P578" s="17"/>
    </row>
    <row r="579" spans="1:16" ht="12.75" customHeight="1" x14ac:dyDescent="0.15">
      <c r="A579" s="17"/>
      <c r="B579" s="17"/>
      <c r="C579" s="17"/>
      <c r="E579" s="17"/>
      <c r="F579" s="17"/>
      <c r="G579" s="17"/>
      <c r="H579" s="17"/>
      <c r="I579" s="17"/>
      <c r="J579" s="22"/>
      <c r="K579" s="22"/>
      <c r="L579" s="17"/>
      <c r="M579" s="22"/>
      <c r="N579" s="22"/>
      <c r="P579" s="17"/>
    </row>
    <row r="580" spans="1:16" ht="12.75" customHeight="1" x14ac:dyDescent="0.15">
      <c r="A580" s="17"/>
      <c r="B580" s="17"/>
      <c r="C580" s="17"/>
      <c r="E580" s="17"/>
      <c r="F580" s="17"/>
      <c r="G580" s="17"/>
      <c r="H580" s="17"/>
      <c r="I580" s="17"/>
      <c r="J580" s="22"/>
      <c r="K580" s="22"/>
      <c r="L580" s="17"/>
      <c r="M580" s="22"/>
      <c r="N580" s="22"/>
      <c r="P580" s="17"/>
    </row>
    <row r="581" spans="1:16" ht="12.75" customHeight="1" x14ac:dyDescent="0.15">
      <c r="A581" s="17"/>
      <c r="B581" s="17"/>
      <c r="C581" s="17"/>
      <c r="E581" s="17"/>
      <c r="F581" s="17"/>
      <c r="G581" s="17"/>
      <c r="H581" s="17"/>
      <c r="I581" s="17"/>
      <c r="J581" s="22"/>
      <c r="K581" s="22"/>
      <c r="L581" s="17"/>
      <c r="M581" s="22"/>
      <c r="N581" s="22"/>
      <c r="P581" s="17"/>
    </row>
    <row r="582" spans="1:16" ht="12.75" customHeight="1" x14ac:dyDescent="0.15">
      <c r="A582" s="17"/>
      <c r="B582" s="17"/>
      <c r="C582" s="17"/>
      <c r="E582" s="17"/>
      <c r="F582" s="17"/>
      <c r="G582" s="17"/>
      <c r="H582" s="17"/>
      <c r="I582" s="17"/>
      <c r="J582" s="22"/>
      <c r="K582" s="22"/>
      <c r="L582" s="17"/>
      <c r="M582" s="22"/>
      <c r="N582" s="22"/>
      <c r="P582" s="17"/>
    </row>
    <row r="583" spans="1:16" ht="12.75" customHeight="1" x14ac:dyDescent="0.15">
      <c r="A583" s="17"/>
      <c r="B583" s="17"/>
      <c r="C583" s="17"/>
      <c r="E583" s="17"/>
      <c r="F583" s="17"/>
      <c r="G583" s="17"/>
      <c r="H583" s="17"/>
      <c r="I583" s="17"/>
      <c r="J583" s="22"/>
      <c r="K583" s="22"/>
      <c r="L583" s="17"/>
      <c r="M583" s="22"/>
      <c r="N583" s="22"/>
      <c r="P583" s="17"/>
    </row>
    <row r="584" spans="1:16" ht="12.75" customHeight="1" x14ac:dyDescent="0.15">
      <c r="A584" s="17"/>
      <c r="B584" s="17"/>
      <c r="C584" s="17"/>
      <c r="E584" s="17"/>
      <c r="F584" s="17"/>
      <c r="G584" s="17"/>
      <c r="H584" s="17"/>
      <c r="I584" s="17"/>
      <c r="J584" s="22"/>
      <c r="K584" s="22"/>
      <c r="L584" s="17"/>
      <c r="M584" s="22"/>
      <c r="N584" s="22"/>
      <c r="P584" s="17"/>
    </row>
    <row r="585" spans="1:16" ht="12.75" customHeight="1" x14ac:dyDescent="0.15">
      <c r="A585" s="17"/>
      <c r="B585" s="17"/>
      <c r="C585" s="17"/>
      <c r="E585" s="17"/>
      <c r="F585" s="17"/>
      <c r="G585" s="17"/>
      <c r="H585" s="17"/>
      <c r="I585" s="17"/>
      <c r="J585" s="22"/>
      <c r="K585" s="22"/>
      <c r="L585" s="17"/>
      <c r="M585" s="22"/>
      <c r="N585" s="22"/>
      <c r="P585" s="17"/>
    </row>
    <row r="586" spans="1:16" ht="12.75" customHeight="1" x14ac:dyDescent="0.15">
      <c r="A586" s="17"/>
      <c r="B586" s="17"/>
      <c r="C586" s="17"/>
      <c r="E586" s="17"/>
      <c r="F586" s="17"/>
      <c r="G586" s="17"/>
      <c r="H586" s="17"/>
      <c r="I586" s="17"/>
      <c r="J586" s="22"/>
      <c r="K586" s="22"/>
      <c r="L586" s="17"/>
      <c r="M586" s="22"/>
      <c r="N586" s="22"/>
      <c r="P586" s="17"/>
    </row>
    <row r="587" spans="1:16" ht="12.75" customHeight="1" x14ac:dyDescent="0.15">
      <c r="A587" s="17"/>
      <c r="B587" s="17"/>
      <c r="C587" s="17"/>
      <c r="E587" s="17"/>
      <c r="F587" s="17"/>
      <c r="G587" s="17"/>
      <c r="H587" s="17"/>
      <c r="I587" s="17"/>
      <c r="J587" s="22"/>
      <c r="K587" s="22"/>
      <c r="L587" s="17"/>
      <c r="M587" s="22"/>
      <c r="N587" s="22"/>
      <c r="P587" s="17"/>
    </row>
    <row r="588" spans="1:16" ht="12.75" customHeight="1" x14ac:dyDescent="0.15">
      <c r="A588" s="17"/>
      <c r="B588" s="17"/>
      <c r="C588" s="17"/>
      <c r="E588" s="17"/>
      <c r="F588" s="17"/>
      <c r="G588" s="17"/>
      <c r="H588" s="17"/>
      <c r="I588" s="17"/>
      <c r="J588" s="22"/>
      <c r="K588" s="22"/>
      <c r="L588" s="17"/>
      <c r="M588" s="22"/>
      <c r="N588" s="22"/>
      <c r="P588" s="17"/>
    </row>
    <row r="589" spans="1:16" ht="12.75" customHeight="1" x14ac:dyDescent="0.15">
      <c r="A589" s="17"/>
      <c r="B589" s="17"/>
      <c r="C589" s="17"/>
      <c r="E589" s="17"/>
      <c r="F589" s="17"/>
      <c r="G589" s="17"/>
      <c r="H589" s="17"/>
      <c r="I589" s="17"/>
      <c r="J589" s="22"/>
      <c r="K589" s="22"/>
      <c r="L589" s="17"/>
      <c r="M589" s="22"/>
      <c r="N589" s="22"/>
      <c r="P589" s="17"/>
    </row>
    <row r="590" spans="1:16" ht="12.75" customHeight="1" x14ac:dyDescent="0.15">
      <c r="A590" s="17"/>
      <c r="B590" s="17"/>
      <c r="C590" s="17"/>
      <c r="E590" s="17"/>
      <c r="F590" s="17"/>
      <c r="G590" s="17"/>
      <c r="H590" s="17"/>
      <c r="I590" s="17"/>
      <c r="J590" s="22"/>
      <c r="K590" s="22"/>
      <c r="L590" s="17"/>
      <c r="M590" s="22"/>
      <c r="N590" s="22"/>
      <c r="P590" s="17"/>
    </row>
    <row r="591" spans="1:16" ht="12.75" customHeight="1" x14ac:dyDescent="0.15">
      <c r="A591" s="17"/>
      <c r="B591" s="17"/>
      <c r="C591" s="17"/>
      <c r="E591" s="17"/>
      <c r="F591" s="17"/>
      <c r="G591" s="17"/>
      <c r="H591" s="17"/>
      <c r="I591" s="17"/>
      <c r="J591" s="22"/>
      <c r="K591" s="22"/>
      <c r="L591" s="17"/>
      <c r="M591" s="22"/>
      <c r="N591" s="22"/>
      <c r="P591" s="17"/>
    </row>
    <row r="592" spans="1:16" ht="12.75" customHeight="1" x14ac:dyDescent="0.15">
      <c r="A592" s="17"/>
      <c r="B592" s="17"/>
      <c r="C592" s="17"/>
      <c r="E592" s="17"/>
      <c r="F592" s="17"/>
      <c r="G592" s="17"/>
      <c r="H592" s="17"/>
      <c r="I592" s="17"/>
      <c r="J592" s="22"/>
      <c r="K592" s="22"/>
      <c r="L592" s="17"/>
      <c r="M592" s="22"/>
      <c r="N592" s="22"/>
      <c r="P592" s="17"/>
    </row>
    <row r="593" spans="1:16" ht="12.75" customHeight="1" x14ac:dyDescent="0.15">
      <c r="A593" s="17"/>
      <c r="B593" s="17"/>
      <c r="C593" s="17"/>
      <c r="E593" s="17"/>
      <c r="F593" s="17"/>
      <c r="G593" s="17"/>
      <c r="H593" s="17"/>
      <c r="I593" s="17"/>
      <c r="J593" s="22"/>
      <c r="K593" s="22"/>
      <c r="L593" s="17"/>
      <c r="M593" s="22"/>
      <c r="N593" s="22"/>
      <c r="P593" s="17"/>
    </row>
    <row r="594" spans="1:16" ht="12.75" customHeight="1" x14ac:dyDescent="0.15">
      <c r="A594" s="17"/>
      <c r="B594" s="17"/>
      <c r="C594" s="17"/>
      <c r="E594" s="17"/>
      <c r="F594" s="17"/>
      <c r="G594" s="17"/>
      <c r="H594" s="17"/>
      <c r="I594" s="17"/>
      <c r="J594" s="22"/>
      <c r="K594" s="22"/>
      <c r="L594" s="17"/>
      <c r="M594" s="22"/>
      <c r="N594" s="22"/>
      <c r="P594" s="17"/>
    </row>
    <row r="595" spans="1:16" ht="12.75" customHeight="1" x14ac:dyDescent="0.15">
      <c r="A595" s="17"/>
      <c r="B595" s="17"/>
      <c r="C595" s="17"/>
      <c r="E595" s="17"/>
      <c r="F595" s="17"/>
      <c r="G595" s="17"/>
      <c r="H595" s="17"/>
      <c r="I595" s="17"/>
      <c r="J595" s="22"/>
      <c r="K595" s="22"/>
      <c r="L595" s="17"/>
      <c r="M595" s="22"/>
      <c r="N595" s="22"/>
      <c r="P595" s="17"/>
    </row>
    <row r="596" spans="1:16" ht="12.75" customHeight="1" x14ac:dyDescent="0.15">
      <c r="A596" s="17"/>
      <c r="B596" s="17"/>
      <c r="C596" s="17"/>
      <c r="E596" s="17"/>
      <c r="F596" s="17"/>
      <c r="G596" s="17"/>
      <c r="H596" s="17"/>
      <c r="I596" s="17"/>
      <c r="J596" s="22"/>
      <c r="K596" s="22"/>
      <c r="L596" s="17"/>
      <c r="M596" s="22"/>
      <c r="N596" s="22"/>
      <c r="P596" s="17"/>
    </row>
    <row r="597" spans="1:16" ht="12.75" customHeight="1" x14ac:dyDescent="0.15">
      <c r="A597" s="17"/>
      <c r="B597" s="17"/>
      <c r="C597" s="17"/>
      <c r="E597" s="17"/>
      <c r="F597" s="17"/>
      <c r="G597" s="17"/>
      <c r="H597" s="17"/>
      <c r="I597" s="17"/>
      <c r="J597" s="22"/>
      <c r="K597" s="22"/>
      <c r="L597" s="17"/>
      <c r="M597" s="22"/>
      <c r="N597" s="22"/>
      <c r="P597" s="17"/>
    </row>
    <row r="598" spans="1:16" ht="12.75" customHeight="1" x14ac:dyDescent="0.15">
      <c r="A598" s="17"/>
      <c r="B598" s="17"/>
      <c r="C598" s="17"/>
      <c r="E598" s="17"/>
      <c r="F598" s="17"/>
      <c r="G598" s="17"/>
      <c r="H598" s="17"/>
      <c r="I598" s="17"/>
      <c r="J598" s="22"/>
      <c r="K598" s="22"/>
      <c r="L598" s="17"/>
      <c r="M598" s="22"/>
      <c r="N598" s="22"/>
      <c r="P598" s="17"/>
    </row>
    <row r="599" spans="1:16" ht="12.75" customHeight="1" x14ac:dyDescent="0.15">
      <c r="A599" s="17"/>
      <c r="B599" s="17"/>
      <c r="C599" s="17"/>
      <c r="E599" s="17"/>
      <c r="F599" s="17"/>
      <c r="G599" s="17"/>
      <c r="H599" s="17"/>
      <c r="I599" s="17"/>
      <c r="J599" s="22"/>
      <c r="K599" s="22"/>
      <c r="L599" s="17"/>
      <c r="M599" s="22"/>
      <c r="N599" s="22"/>
      <c r="P599" s="17"/>
    </row>
    <row r="600" spans="1:16" ht="12.75" customHeight="1" x14ac:dyDescent="0.15">
      <c r="A600" s="17"/>
      <c r="B600" s="17"/>
      <c r="C600" s="17"/>
      <c r="E600" s="17"/>
      <c r="F600" s="17"/>
      <c r="G600" s="17"/>
      <c r="H600" s="17"/>
      <c r="I600" s="17"/>
      <c r="J600" s="22"/>
      <c r="K600" s="22"/>
      <c r="L600" s="17"/>
      <c r="M600" s="22"/>
      <c r="N600" s="22"/>
      <c r="P600" s="17"/>
    </row>
    <row r="601" spans="1:16" ht="12.75" customHeight="1" x14ac:dyDescent="0.15">
      <c r="A601" s="17"/>
      <c r="B601" s="17"/>
      <c r="C601" s="17"/>
      <c r="E601" s="17"/>
      <c r="F601" s="17"/>
      <c r="G601" s="17"/>
      <c r="H601" s="17"/>
      <c r="I601" s="17"/>
      <c r="J601" s="22"/>
      <c r="K601" s="22"/>
      <c r="L601" s="17"/>
      <c r="M601" s="22"/>
      <c r="N601" s="22"/>
      <c r="P601" s="17"/>
    </row>
    <row r="602" spans="1:16" ht="12.75" customHeight="1" x14ac:dyDescent="0.15">
      <c r="A602" s="17"/>
      <c r="B602" s="17"/>
      <c r="C602" s="17"/>
      <c r="E602" s="17"/>
      <c r="F602" s="17"/>
      <c r="G602" s="17"/>
      <c r="H602" s="17"/>
      <c r="I602" s="17"/>
      <c r="J602" s="22"/>
      <c r="K602" s="22"/>
      <c r="L602" s="17"/>
      <c r="M602" s="22"/>
      <c r="N602" s="22"/>
      <c r="P602" s="17"/>
    </row>
    <row r="603" spans="1:16" ht="12.75" customHeight="1" x14ac:dyDescent="0.15">
      <c r="A603" s="17"/>
      <c r="B603" s="17"/>
      <c r="C603" s="17"/>
      <c r="E603" s="17"/>
      <c r="F603" s="17"/>
      <c r="G603" s="17"/>
      <c r="H603" s="17"/>
      <c r="I603" s="17"/>
      <c r="J603" s="22"/>
      <c r="K603" s="22"/>
      <c r="L603" s="17"/>
      <c r="M603" s="22"/>
      <c r="N603" s="22"/>
      <c r="P603" s="17"/>
    </row>
    <row r="604" spans="1:16" ht="12.75" customHeight="1" x14ac:dyDescent="0.15">
      <c r="A604" s="17"/>
      <c r="B604" s="17"/>
      <c r="C604" s="17"/>
      <c r="E604" s="17"/>
      <c r="F604" s="17"/>
      <c r="G604" s="17"/>
      <c r="H604" s="17"/>
      <c r="I604" s="17"/>
      <c r="J604" s="22"/>
      <c r="K604" s="22"/>
      <c r="L604" s="17"/>
      <c r="M604" s="22"/>
      <c r="N604" s="22"/>
      <c r="P604" s="17"/>
    </row>
    <row r="605" spans="1:16" ht="12.75" customHeight="1" x14ac:dyDescent="0.15">
      <c r="A605" s="17"/>
      <c r="B605" s="17"/>
      <c r="C605" s="17"/>
      <c r="E605" s="17"/>
      <c r="F605" s="17"/>
      <c r="G605" s="17"/>
      <c r="H605" s="17"/>
      <c r="I605" s="17"/>
      <c r="J605" s="22"/>
      <c r="K605" s="22"/>
      <c r="L605" s="17"/>
      <c r="M605" s="22"/>
      <c r="N605" s="22"/>
      <c r="P605" s="17"/>
    </row>
    <row r="606" spans="1:16" ht="12.75" customHeight="1" x14ac:dyDescent="0.15">
      <c r="A606" s="17"/>
      <c r="B606" s="17"/>
      <c r="C606" s="17"/>
      <c r="E606" s="17"/>
      <c r="F606" s="17"/>
      <c r="G606" s="17"/>
      <c r="H606" s="17"/>
      <c r="I606" s="17"/>
      <c r="J606" s="22"/>
      <c r="K606" s="22"/>
      <c r="L606" s="17"/>
      <c r="M606" s="22"/>
      <c r="N606" s="22"/>
      <c r="P606" s="17"/>
    </row>
    <row r="607" spans="1:16" ht="12.75" customHeight="1" x14ac:dyDescent="0.15">
      <c r="A607" s="17"/>
      <c r="B607" s="17"/>
      <c r="C607" s="17"/>
      <c r="E607" s="17"/>
      <c r="F607" s="17"/>
      <c r="G607" s="17"/>
      <c r="H607" s="17"/>
      <c r="I607" s="17"/>
      <c r="J607" s="22"/>
      <c r="K607" s="22"/>
      <c r="L607" s="17"/>
      <c r="M607" s="22"/>
      <c r="N607" s="22"/>
      <c r="P607" s="17"/>
    </row>
    <row r="608" spans="1:16" ht="12.75" customHeight="1" x14ac:dyDescent="0.15">
      <c r="A608" s="17"/>
      <c r="B608" s="17"/>
      <c r="C608" s="17"/>
      <c r="E608" s="17"/>
      <c r="F608" s="17"/>
      <c r="G608" s="17"/>
      <c r="H608" s="17"/>
      <c r="I608" s="17"/>
      <c r="J608" s="22"/>
      <c r="K608" s="22"/>
      <c r="L608" s="17"/>
      <c r="M608" s="22"/>
      <c r="N608" s="22"/>
      <c r="P608" s="17"/>
    </row>
    <row r="609" spans="1:16" ht="12.75" customHeight="1" x14ac:dyDescent="0.15">
      <c r="A609" s="17"/>
      <c r="B609" s="17"/>
      <c r="C609" s="17"/>
      <c r="E609" s="17"/>
      <c r="F609" s="17"/>
      <c r="G609" s="17"/>
      <c r="H609" s="17"/>
      <c r="I609" s="17"/>
      <c r="J609" s="22"/>
      <c r="K609" s="22"/>
      <c r="L609" s="17"/>
      <c r="M609" s="22"/>
      <c r="N609" s="22"/>
      <c r="P609" s="17"/>
    </row>
    <row r="610" spans="1:16" ht="12.75" customHeight="1" x14ac:dyDescent="0.15">
      <c r="A610" s="17"/>
      <c r="B610" s="17"/>
      <c r="C610" s="17"/>
      <c r="E610" s="17"/>
      <c r="F610" s="17"/>
      <c r="G610" s="17"/>
      <c r="H610" s="17"/>
      <c r="I610" s="17"/>
      <c r="J610" s="22"/>
      <c r="K610" s="22"/>
      <c r="L610" s="17"/>
      <c r="M610" s="22"/>
      <c r="N610" s="22"/>
      <c r="P610" s="17"/>
    </row>
    <row r="611" spans="1:16" ht="12.75" customHeight="1" x14ac:dyDescent="0.15">
      <c r="A611" s="17"/>
      <c r="B611" s="17"/>
      <c r="C611" s="17"/>
      <c r="E611" s="17"/>
      <c r="F611" s="17"/>
      <c r="G611" s="17"/>
      <c r="H611" s="17"/>
      <c r="I611" s="17"/>
      <c r="J611" s="22"/>
      <c r="K611" s="22"/>
      <c r="L611" s="17"/>
      <c r="M611" s="22"/>
      <c r="N611" s="22"/>
      <c r="P611" s="17"/>
    </row>
    <row r="612" spans="1:16" ht="12.75" customHeight="1" x14ac:dyDescent="0.15">
      <c r="A612" s="17"/>
      <c r="B612" s="17"/>
      <c r="C612" s="17"/>
      <c r="E612" s="17"/>
      <c r="F612" s="17"/>
      <c r="G612" s="17"/>
      <c r="H612" s="17"/>
      <c r="I612" s="17"/>
      <c r="J612" s="22"/>
      <c r="K612" s="22"/>
      <c r="L612" s="17"/>
      <c r="M612" s="22"/>
      <c r="N612" s="22"/>
      <c r="P612" s="17"/>
    </row>
    <row r="613" spans="1:16" ht="12.75" customHeight="1" x14ac:dyDescent="0.15">
      <c r="A613" s="17"/>
      <c r="B613" s="17"/>
      <c r="C613" s="17"/>
      <c r="E613" s="17"/>
      <c r="F613" s="17"/>
      <c r="G613" s="17"/>
      <c r="H613" s="17"/>
      <c r="I613" s="17"/>
      <c r="J613" s="22"/>
      <c r="K613" s="22"/>
      <c r="L613" s="17"/>
      <c r="M613" s="22"/>
      <c r="N613" s="22"/>
      <c r="P613" s="17"/>
    </row>
    <row r="614" spans="1:16" ht="12.75" customHeight="1" x14ac:dyDescent="0.15">
      <c r="A614" s="17"/>
      <c r="B614" s="17"/>
      <c r="C614" s="17"/>
      <c r="E614" s="17"/>
      <c r="F614" s="17"/>
      <c r="G614" s="17"/>
      <c r="H614" s="17"/>
      <c r="I614" s="17"/>
      <c r="J614" s="22"/>
      <c r="K614" s="22"/>
      <c r="L614" s="17"/>
      <c r="M614" s="22"/>
      <c r="N614" s="22"/>
      <c r="P614" s="17"/>
    </row>
    <row r="615" spans="1:16" ht="12.75" customHeight="1" x14ac:dyDescent="0.15">
      <c r="A615" s="17"/>
      <c r="B615" s="17"/>
      <c r="C615" s="17"/>
      <c r="E615" s="17"/>
      <c r="F615" s="17"/>
      <c r="G615" s="17"/>
      <c r="H615" s="17"/>
      <c r="I615" s="17"/>
      <c r="J615" s="22"/>
      <c r="K615" s="22"/>
      <c r="L615" s="17"/>
      <c r="M615" s="22"/>
      <c r="N615" s="22"/>
      <c r="P615" s="17"/>
    </row>
    <row r="616" spans="1:16" ht="12.75" customHeight="1" x14ac:dyDescent="0.15">
      <c r="A616" s="17"/>
      <c r="B616" s="17"/>
      <c r="C616" s="17"/>
      <c r="E616" s="17"/>
      <c r="F616" s="17"/>
      <c r="G616" s="17"/>
      <c r="H616" s="17"/>
      <c r="I616" s="17"/>
      <c r="J616" s="22"/>
      <c r="K616" s="22"/>
      <c r="L616" s="17"/>
      <c r="M616" s="22"/>
      <c r="N616" s="22"/>
      <c r="P616" s="17"/>
    </row>
    <row r="617" spans="1:16" ht="12.75" customHeight="1" x14ac:dyDescent="0.15">
      <c r="A617" s="17"/>
      <c r="B617" s="17"/>
      <c r="C617" s="17"/>
      <c r="E617" s="17"/>
      <c r="F617" s="17"/>
      <c r="G617" s="17"/>
      <c r="H617" s="17"/>
      <c r="I617" s="17"/>
      <c r="J617" s="22"/>
      <c r="K617" s="22"/>
      <c r="L617" s="17"/>
      <c r="M617" s="22"/>
      <c r="N617" s="22"/>
      <c r="P617" s="17"/>
    </row>
    <row r="618" spans="1:16" ht="12.75" customHeight="1" x14ac:dyDescent="0.15">
      <c r="A618" s="17"/>
      <c r="B618" s="17"/>
      <c r="C618" s="17"/>
      <c r="E618" s="17"/>
      <c r="F618" s="17"/>
      <c r="G618" s="17"/>
      <c r="H618" s="17"/>
      <c r="I618" s="17"/>
      <c r="J618" s="22"/>
      <c r="K618" s="22"/>
      <c r="L618" s="17"/>
      <c r="M618" s="22"/>
      <c r="N618" s="22"/>
      <c r="P618" s="17"/>
    </row>
    <row r="619" spans="1:16" ht="12.75" customHeight="1" x14ac:dyDescent="0.15">
      <c r="A619" s="17"/>
      <c r="B619" s="17"/>
      <c r="C619" s="17"/>
      <c r="E619" s="17"/>
      <c r="F619" s="17"/>
      <c r="G619" s="17"/>
      <c r="H619" s="17"/>
      <c r="I619" s="17"/>
      <c r="J619" s="22"/>
      <c r="K619" s="22"/>
      <c r="L619" s="17"/>
      <c r="M619" s="22"/>
      <c r="N619" s="22"/>
      <c r="P619" s="17"/>
    </row>
    <row r="620" spans="1:16" ht="12.75" customHeight="1" x14ac:dyDescent="0.15">
      <c r="A620" s="17"/>
      <c r="B620" s="17"/>
      <c r="C620" s="17"/>
      <c r="E620" s="17"/>
      <c r="F620" s="17"/>
      <c r="G620" s="17"/>
      <c r="H620" s="17"/>
      <c r="I620" s="17"/>
      <c r="J620" s="22"/>
      <c r="K620" s="22"/>
      <c r="L620" s="17"/>
      <c r="M620" s="22"/>
      <c r="N620" s="22"/>
      <c r="P620" s="17"/>
    </row>
    <row r="621" spans="1:16" ht="12.75" customHeight="1" x14ac:dyDescent="0.15">
      <c r="A621" s="17"/>
      <c r="B621" s="17"/>
      <c r="C621" s="17"/>
      <c r="E621" s="17"/>
      <c r="F621" s="17"/>
      <c r="G621" s="17"/>
      <c r="H621" s="17"/>
      <c r="I621" s="17"/>
      <c r="J621" s="22"/>
      <c r="K621" s="22"/>
      <c r="L621" s="17"/>
      <c r="M621" s="22"/>
      <c r="N621" s="22"/>
      <c r="P621" s="17"/>
    </row>
    <row r="622" spans="1:16" ht="12.75" customHeight="1" x14ac:dyDescent="0.15">
      <c r="A622" s="17"/>
      <c r="B622" s="17"/>
      <c r="C622" s="17"/>
      <c r="E622" s="17"/>
      <c r="F622" s="17"/>
      <c r="G622" s="17"/>
      <c r="H622" s="17"/>
      <c r="I622" s="17"/>
      <c r="J622" s="22"/>
      <c r="K622" s="22"/>
      <c r="L622" s="17"/>
      <c r="M622" s="22"/>
      <c r="N622" s="22"/>
      <c r="P622" s="17"/>
    </row>
    <row r="623" spans="1:16" ht="12.75" customHeight="1" x14ac:dyDescent="0.15">
      <c r="A623" s="17"/>
      <c r="B623" s="17"/>
      <c r="C623" s="17"/>
      <c r="E623" s="17"/>
      <c r="F623" s="17"/>
      <c r="G623" s="17"/>
      <c r="H623" s="17"/>
      <c r="I623" s="17"/>
      <c r="J623" s="22"/>
      <c r="K623" s="22"/>
      <c r="L623" s="17"/>
      <c r="M623" s="22"/>
      <c r="N623" s="22"/>
      <c r="P623" s="17"/>
    </row>
    <row r="624" spans="1:16" ht="12.75" customHeight="1" x14ac:dyDescent="0.15">
      <c r="A624" s="17"/>
      <c r="B624" s="17"/>
      <c r="C624" s="17"/>
      <c r="E624" s="17"/>
      <c r="F624" s="17"/>
      <c r="G624" s="17"/>
      <c r="H624" s="17"/>
      <c r="I624" s="17"/>
      <c r="J624" s="22"/>
      <c r="K624" s="22"/>
      <c r="L624" s="17"/>
      <c r="M624" s="22"/>
      <c r="N624" s="22"/>
      <c r="P624" s="17"/>
    </row>
    <row r="625" spans="1:16" ht="12.75" customHeight="1" x14ac:dyDescent="0.15">
      <c r="A625" s="17"/>
      <c r="B625" s="17"/>
      <c r="C625" s="17"/>
      <c r="E625" s="17"/>
      <c r="F625" s="17"/>
      <c r="G625" s="17"/>
      <c r="H625" s="17"/>
      <c r="I625" s="17"/>
      <c r="J625" s="22"/>
      <c r="K625" s="22"/>
      <c r="L625" s="17"/>
      <c r="M625" s="22"/>
      <c r="N625" s="22"/>
      <c r="P625" s="17"/>
    </row>
    <row r="626" spans="1:16" ht="12.75" customHeight="1" x14ac:dyDescent="0.15">
      <c r="A626" s="17"/>
      <c r="B626" s="17"/>
      <c r="C626" s="17"/>
      <c r="E626" s="17"/>
      <c r="F626" s="17"/>
      <c r="G626" s="17"/>
      <c r="H626" s="17"/>
      <c r="I626" s="17"/>
      <c r="J626" s="22"/>
      <c r="K626" s="22"/>
      <c r="L626" s="17"/>
      <c r="M626" s="22"/>
      <c r="N626" s="22"/>
      <c r="P626" s="17"/>
    </row>
    <row r="627" spans="1:16" ht="12.75" customHeight="1" x14ac:dyDescent="0.15">
      <c r="A627" s="17"/>
      <c r="B627" s="17"/>
      <c r="C627" s="17"/>
      <c r="E627" s="17"/>
      <c r="F627" s="17"/>
      <c r="G627" s="17"/>
      <c r="H627" s="17"/>
      <c r="I627" s="17"/>
      <c r="J627" s="22"/>
      <c r="K627" s="22"/>
      <c r="L627" s="17"/>
      <c r="M627" s="22"/>
      <c r="N627" s="22"/>
      <c r="P627" s="17"/>
    </row>
    <row r="628" spans="1:16" ht="12.75" customHeight="1" x14ac:dyDescent="0.15">
      <c r="A628" s="17"/>
      <c r="B628" s="17"/>
      <c r="C628" s="17"/>
      <c r="E628" s="17"/>
      <c r="F628" s="17"/>
      <c r="G628" s="17"/>
      <c r="H628" s="17"/>
      <c r="I628" s="17"/>
      <c r="J628" s="22"/>
      <c r="K628" s="22"/>
      <c r="L628" s="17"/>
      <c r="M628" s="22"/>
      <c r="N628" s="22"/>
      <c r="P628" s="17"/>
    </row>
    <row r="629" spans="1:16" ht="12.75" customHeight="1" x14ac:dyDescent="0.15">
      <c r="A629" s="17"/>
      <c r="B629" s="17"/>
      <c r="C629" s="17"/>
      <c r="E629" s="17"/>
      <c r="F629" s="17"/>
      <c r="G629" s="17"/>
      <c r="H629" s="17"/>
      <c r="I629" s="17"/>
      <c r="J629" s="22"/>
      <c r="K629" s="22"/>
      <c r="L629" s="17"/>
      <c r="M629" s="22"/>
      <c r="N629" s="22"/>
      <c r="P629" s="17"/>
    </row>
    <row r="630" spans="1:16" ht="12.75" customHeight="1" x14ac:dyDescent="0.15">
      <c r="A630" s="17"/>
      <c r="B630" s="17"/>
      <c r="C630" s="17"/>
      <c r="E630" s="17"/>
      <c r="F630" s="17"/>
      <c r="G630" s="17"/>
      <c r="H630" s="17"/>
      <c r="I630" s="17"/>
      <c r="J630" s="22"/>
      <c r="K630" s="22"/>
      <c r="L630" s="17"/>
      <c r="M630" s="22"/>
      <c r="N630" s="22"/>
      <c r="P630" s="17"/>
    </row>
    <row r="631" spans="1:16" ht="12.75" customHeight="1" x14ac:dyDescent="0.15">
      <c r="A631" s="17"/>
      <c r="B631" s="17"/>
      <c r="C631" s="17"/>
      <c r="E631" s="17"/>
      <c r="F631" s="17"/>
      <c r="G631" s="17"/>
      <c r="H631" s="17"/>
      <c r="I631" s="17"/>
      <c r="J631" s="22"/>
      <c r="K631" s="22"/>
      <c r="L631" s="17"/>
      <c r="M631" s="22"/>
      <c r="N631" s="22"/>
      <c r="P631" s="17"/>
    </row>
    <row r="632" spans="1:16" ht="12.75" customHeight="1" x14ac:dyDescent="0.15">
      <c r="A632" s="17"/>
      <c r="B632" s="17"/>
      <c r="C632" s="17"/>
      <c r="E632" s="17"/>
      <c r="F632" s="17"/>
      <c r="G632" s="17"/>
      <c r="H632" s="17"/>
      <c r="I632" s="17"/>
      <c r="J632" s="22"/>
      <c r="K632" s="22"/>
      <c r="L632" s="17"/>
      <c r="M632" s="22"/>
      <c r="N632" s="22"/>
      <c r="P632" s="17"/>
    </row>
    <row r="633" spans="1:16" ht="12.75" customHeight="1" x14ac:dyDescent="0.15">
      <c r="A633" s="17"/>
      <c r="B633" s="17"/>
      <c r="C633" s="17"/>
      <c r="E633" s="17"/>
      <c r="F633" s="17"/>
      <c r="G633" s="17"/>
      <c r="H633" s="17"/>
      <c r="I633" s="17"/>
      <c r="J633" s="22"/>
      <c r="K633" s="22"/>
      <c r="L633" s="17"/>
      <c r="M633" s="22"/>
      <c r="N633" s="22"/>
      <c r="P633" s="17"/>
    </row>
    <row r="634" spans="1:16" ht="12.75" customHeight="1" x14ac:dyDescent="0.15">
      <c r="A634" s="17"/>
      <c r="B634" s="17"/>
      <c r="C634" s="17"/>
      <c r="E634" s="17"/>
      <c r="F634" s="17"/>
      <c r="G634" s="17"/>
      <c r="H634" s="17"/>
      <c r="I634" s="17"/>
      <c r="J634" s="22"/>
      <c r="K634" s="22"/>
      <c r="L634" s="17"/>
      <c r="M634" s="22"/>
      <c r="N634" s="22"/>
      <c r="P634" s="17"/>
    </row>
    <row r="635" spans="1:16" ht="12.75" customHeight="1" x14ac:dyDescent="0.15">
      <c r="A635" s="17"/>
      <c r="B635" s="17"/>
      <c r="C635" s="17"/>
      <c r="E635" s="17"/>
      <c r="F635" s="17"/>
      <c r="G635" s="17"/>
      <c r="H635" s="17"/>
      <c r="I635" s="17"/>
      <c r="J635" s="22"/>
      <c r="K635" s="22"/>
      <c r="L635" s="17"/>
      <c r="M635" s="22"/>
      <c r="N635" s="22"/>
      <c r="P635" s="17"/>
    </row>
    <row r="636" spans="1:16" ht="12.75" customHeight="1" x14ac:dyDescent="0.15">
      <c r="A636" s="17"/>
      <c r="B636" s="17"/>
      <c r="C636" s="17"/>
      <c r="E636" s="17"/>
      <c r="F636" s="17"/>
      <c r="G636" s="17"/>
      <c r="H636" s="17"/>
      <c r="I636" s="17"/>
      <c r="J636" s="22"/>
      <c r="K636" s="22"/>
      <c r="L636" s="17"/>
      <c r="M636" s="22"/>
      <c r="N636" s="22"/>
      <c r="P636" s="17"/>
    </row>
    <row r="637" spans="1:16" ht="12.75" customHeight="1" x14ac:dyDescent="0.15">
      <c r="A637" s="17"/>
      <c r="B637" s="17"/>
      <c r="C637" s="17"/>
      <c r="E637" s="17"/>
      <c r="F637" s="17"/>
      <c r="G637" s="17"/>
      <c r="H637" s="17"/>
      <c r="I637" s="17"/>
      <c r="J637" s="22"/>
      <c r="K637" s="22"/>
      <c r="L637" s="17"/>
      <c r="M637" s="22"/>
      <c r="N637" s="22"/>
      <c r="P637" s="17"/>
    </row>
    <row r="638" spans="1:16" ht="12.75" customHeight="1" x14ac:dyDescent="0.15">
      <c r="A638" s="17"/>
      <c r="B638" s="17"/>
      <c r="C638" s="17"/>
      <c r="E638" s="17"/>
      <c r="F638" s="17"/>
      <c r="G638" s="17"/>
      <c r="H638" s="17"/>
      <c r="I638" s="17"/>
      <c r="J638" s="22"/>
      <c r="K638" s="22"/>
      <c r="L638" s="17"/>
      <c r="M638" s="22"/>
      <c r="N638" s="22"/>
      <c r="P638" s="17"/>
    </row>
    <row r="639" spans="1:16" ht="12.75" customHeight="1" x14ac:dyDescent="0.15">
      <c r="A639" s="17"/>
      <c r="B639" s="17"/>
      <c r="C639" s="17"/>
      <c r="E639" s="17"/>
      <c r="F639" s="17"/>
      <c r="G639" s="17"/>
      <c r="H639" s="17"/>
      <c r="I639" s="17"/>
      <c r="J639" s="22"/>
      <c r="K639" s="22"/>
      <c r="L639" s="17"/>
      <c r="M639" s="22"/>
      <c r="N639" s="22"/>
      <c r="P639" s="17"/>
    </row>
    <row r="640" spans="1:16" ht="12.75" customHeight="1" x14ac:dyDescent="0.15">
      <c r="A640" s="17"/>
      <c r="B640" s="17"/>
      <c r="C640" s="17"/>
      <c r="E640" s="17"/>
      <c r="F640" s="17"/>
      <c r="G640" s="17"/>
      <c r="H640" s="17"/>
      <c r="I640" s="17"/>
      <c r="J640" s="22"/>
      <c r="K640" s="22"/>
      <c r="L640" s="17"/>
      <c r="M640" s="22"/>
      <c r="N640" s="22"/>
      <c r="P640" s="17"/>
    </row>
    <row r="641" spans="1:16" ht="12.75" customHeight="1" x14ac:dyDescent="0.15">
      <c r="A641" s="17"/>
      <c r="B641" s="17"/>
      <c r="C641" s="17"/>
      <c r="E641" s="17"/>
      <c r="F641" s="17"/>
      <c r="G641" s="17"/>
      <c r="H641" s="17"/>
      <c r="I641" s="17"/>
      <c r="J641" s="22"/>
      <c r="K641" s="22"/>
      <c r="L641" s="17"/>
      <c r="M641" s="22"/>
      <c r="N641" s="22"/>
      <c r="P641" s="17"/>
    </row>
    <row r="642" spans="1:16" ht="12.75" customHeight="1" x14ac:dyDescent="0.15">
      <c r="A642" s="17"/>
      <c r="B642" s="17"/>
      <c r="C642" s="17"/>
      <c r="E642" s="17"/>
      <c r="F642" s="17"/>
      <c r="G642" s="17"/>
      <c r="H642" s="17"/>
      <c r="I642" s="17"/>
      <c r="J642" s="22"/>
      <c r="K642" s="22"/>
      <c r="L642" s="17"/>
      <c r="M642" s="22"/>
      <c r="N642" s="22"/>
      <c r="P642" s="17"/>
    </row>
    <row r="643" spans="1:16" ht="12.75" customHeight="1" x14ac:dyDescent="0.15">
      <c r="A643" s="17"/>
      <c r="B643" s="17"/>
      <c r="C643" s="17"/>
      <c r="E643" s="17"/>
      <c r="F643" s="17"/>
      <c r="G643" s="17"/>
      <c r="H643" s="17"/>
      <c r="I643" s="17"/>
      <c r="J643" s="22"/>
      <c r="K643" s="22"/>
      <c r="L643" s="17"/>
      <c r="M643" s="22"/>
      <c r="N643" s="22"/>
      <c r="P643" s="17"/>
    </row>
    <row r="644" spans="1:16" ht="12.75" customHeight="1" x14ac:dyDescent="0.15">
      <c r="A644" s="17"/>
      <c r="B644" s="17"/>
      <c r="C644" s="17"/>
      <c r="E644" s="17"/>
      <c r="F644" s="17"/>
      <c r="G644" s="17"/>
      <c r="H644" s="17"/>
      <c r="I644" s="17"/>
      <c r="J644" s="22"/>
      <c r="K644" s="22"/>
      <c r="L644" s="17"/>
      <c r="M644" s="22"/>
      <c r="N644" s="22"/>
      <c r="P644" s="17"/>
    </row>
    <row r="645" spans="1:16" ht="12.75" customHeight="1" x14ac:dyDescent="0.15">
      <c r="A645" s="17"/>
      <c r="B645" s="17"/>
      <c r="C645" s="17"/>
      <c r="E645" s="17"/>
      <c r="F645" s="17"/>
      <c r="G645" s="17"/>
      <c r="H645" s="17"/>
      <c r="I645" s="17"/>
      <c r="J645" s="22"/>
      <c r="K645" s="22"/>
      <c r="L645" s="17"/>
      <c r="M645" s="22"/>
      <c r="N645" s="22"/>
      <c r="P645" s="17"/>
    </row>
    <row r="646" spans="1:16" ht="12.75" customHeight="1" x14ac:dyDescent="0.15">
      <c r="A646" s="17"/>
      <c r="B646" s="17"/>
      <c r="C646" s="17"/>
      <c r="E646" s="17"/>
      <c r="F646" s="17"/>
      <c r="G646" s="17"/>
      <c r="H646" s="17"/>
      <c r="I646" s="17"/>
      <c r="J646" s="22"/>
      <c r="K646" s="22"/>
      <c r="L646" s="17"/>
      <c r="M646" s="22"/>
      <c r="N646" s="22"/>
      <c r="P646" s="17"/>
    </row>
    <row r="647" spans="1:16" ht="12.75" customHeight="1" x14ac:dyDescent="0.15">
      <c r="A647" s="17"/>
      <c r="B647" s="17"/>
      <c r="C647" s="17"/>
      <c r="E647" s="17"/>
      <c r="F647" s="17"/>
      <c r="G647" s="17"/>
      <c r="H647" s="17"/>
      <c r="I647" s="17"/>
      <c r="J647" s="22"/>
      <c r="K647" s="22"/>
      <c r="L647" s="17"/>
      <c r="M647" s="22"/>
      <c r="N647" s="22"/>
      <c r="P647" s="17"/>
    </row>
    <row r="648" spans="1:16" ht="12.75" customHeight="1" x14ac:dyDescent="0.15">
      <c r="A648" s="17"/>
      <c r="B648" s="17"/>
      <c r="C648" s="17"/>
      <c r="E648" s="17"/>
      <c r="F648" s="17"/>
      <c r="G648" s="17"/>
      <c r="H648" s="17"/>
      <c r="I648" s="17"/>
      <c r="J648" s="22"/>
      <c r="K648" s="22"/>
      <c r="L648" s="17"/>
      <c r="M648" s="22"/>
      <c r="N648" s="22"/>
      <c r="P648" s="17"/>
    </row>
    <row r="649" spans="1:16" ht="12.75" customHeight="1" x14ac:dyDescent="0.15">
      <c r="A649" s="17"/>
      <c r="B649" s="17"/>
      <c r="C649" s="17"/>
      <c r="E649" s="17"/>
      <c r="F649" s="17"/>
      <c r="G649" s="17"/>
      <c r="H649" s="17"/>
      <c r="I649" s="17"/>
      <c r="J649" s="22"/>
      <c r="K649" s="22"/>
      <c r="L649" s="17"/>
      <c r="M649" s="22"/>
      <c r="N649" s="22"/>
      <c r="P649" s="17"/>
    </row>
    <row r="650" spans="1:16" ht="12.75" customHeight="1" x14ac:dyDescent="0.15">
      <c r="A650" s="17"/>
      <c r="B650" s="17"/>
      <c r="C650" s="17"/>
      <c r="E650" s="17"/>
      <c r="F650" s="17"/>
      <c r="G650" s="17"/>
      <c r="H650" s="17"/>
      <c r="I650" s="17"/>
      <c r="J650" s="22"/>
      <c r="K650" s="22"/>
      <c r="L650" s="17"/>
      <c r="M650" s="22"/>
      <c r="N650" s="22"/>
      <c r="P650" s="17"/>
    </row>
    <row r="651" spans="1:16" ht="12.75" customHeight="1" x14ac:dyDescent="0.15">
      <c r="A651" s="17"/>
      <c r="B651" s="17"/>
      <c r="C651" s="17"/>
      <c r="E651" s="17"/>
      <c r="F651" s="17"/>
      <c r="G651" s="17"/>
      <c r="H651" s="17"/>
      <c r="I651" s="17"/>
      <c r="J651" s="22"/>
      <c r="K651" s="22"/>
      <c r="L651" s="17"/>
      <c r="M651" s="22"/>
      <c r="N651" s="22"/>
      <c r="P651" s="17"/>
    </row>
    <row r="652" spans="1:16" ht="12.75" customHeight="1" x14ac:dyDescent="0.15">
      <c r="A652" s="17"/>
      <c r="B652" s="17"/>
      <c r="C652" s="17"/>
      <c r="E652" s="17"/>
      <c r="F652" s="17"/>
      <c r="G652" s="17"/>
      <c r="H652" s="17"/>
      <c r="I652" s="17"/>
      <c r="J652" s="22"/>
      <c r="K652" s="22"/>
      <c r="L652" s="17"/>
      <c r="M652" s="22"/>
      <c r="N652" s="22"/>
      <c r="P652" s="17"/>
    </row>
    <row r="653" spans="1:16" ht="12.75" customHeight="1" x14ac:dyDescent="0.15">
      <c r="A653" s="17"/>
      <c r="B653" s="17"/>
      <c r="C653" s="17"/>
      <c r="E653" s="17"/>
      <c r="F653" s="17"/>
      <c r="G653" s="17"/>
      <c r="H653" s="17"/>
      <c r="I653" s="17"/>
      <c r="J653" s="22"/>
      <c r="K653" s="22"/>
      <c r="L653" s="17"/>
      <c r="M653" s="22"/>
      <c r="N653" s="22"/>
      <c r="P653" s="17"/>
    </row>
    <row r="654" spans="1:16" ht="12.75" customHeight="1" x14ac:dyDescent="0.15">
      <c r="A654" s="17"/>
      <c r="B654" s="17"/>
      <c r="C654" s="17"/>
      <c r="E654" s="17"/>
      <c r="F654" s="17"/>
      <c r="G654" s="17"/>
      <c r="H654" s="17"/>
      <c r="I654" s="17"/>
      <c r="J654" s="22"/>
      <c r="K654" s="22"/>
      <c r="L654" s="17"/>
      <c r="M654" s="22"/>
      <c r="N654" s="22"/>
      <c r="P654" s="17"/>
    </row>
    <row r="655" spans="1:16" ht="12.75" customHeight="1" x14ac:dyDescent="0.15">
      <c r="A655" s="17"/>
      <c r="B655" s="17"/>
      <c r="C655" s="17"/>
      <c r="E655" s="17"/>
      <c r="F655" s="17"/>
      <c r="G655" s="17"/>
      <c r="H655" s="17"/>
      <c r="I655" s="17"/>
      <c r="J655" s="22"/>
      <c r="K655" s="22"/>
      <c r="L655" s="17"/>
      <c r="M655" s="22"/>
      <c r="N655" s="22"/>
      <c r="P655" s="17"/>
    </row>
    <row r="656" spans="1:16" ht="12.75" customHeight="1" x14ac:dyDescent="0.15">
      <c r="A656" s="17"/>
      <c r="B656" s="17"/>
      <c r="C656" s="17"/>
      <c r="E656" s="17"/>
      <c r="F656" s="17"/>
      <c r="G656" s="17"/>
      <c r="H656" s="17"/>
      <c r="I656" s="17"/>
      <c r="J656" s="22"/>
      <c r="K656" s="22"/>
      <c r="L656" s="17"/>
      <c r="M656" s="22"/>
      <c r="N656" s="22"/>
      <c r="P656" s="17"/>
    </row>
    <row r="657" spans="1:16" ht="12.75" customHeight="1" x14ac:dyDescent="0.15">
      <c r="A657" s="17"/>
      <c r="B657" s="17"/>
      <c r="C657" s="17"/>
      <c r="E657" s="17"/>
      <c r="F657" s="17"/>
      <c r="G657" s="17"/>
      <c r="H657" s="17"/>
      <c r="I657" s="17"/>
      <c r="J657" s="22"/>
      <c r="K657" s="22"/>
      <c r="L657" s="17"/>
      <c r="M657" s="22"/>
      <c r="N657" s="22"/>
      <c r="P657" s="17"/>
    </row>
    <row r="658" spans="1:16" ht="12.75" customHeight="1" x14ac:dyDescent="0.15">
      <c r="A658" s="17"/>
      <c r="B658" s="17"/>
      <c r="C658" s="17"/>
      <c r="E658" s="17"/>
      <c r="F658" s="17"/>
      <c r="G658" s="17"/>
      <c r="H658" s="17"/>
      <c r="I658" s="17"/>
      <c r="J658" s="22"/>
      <c r="K658" s="22"/>
      <c r="L658" s="17"/>
      <c r="M658" s="22"/>
      <c r="N658" s="22"/>
      <c r="P658" s="17"/>
    </row>
    <row r="659" spans="1:16" ht="12.75" customHeight="1" x14ac:dyDescent="0.15">
      <c r="A659" s="17"/>
      <c r="B659" s="17"/>
      <c r="C659" s="17"/>
      <c r="E659" s="17"/>
      <c r="F659" s="17"/>
      <c r="G659" s="17"/>
      <c r="H659" s="17"/>
      <c r="I659" s="17"/>
      <c r="J659" s="22"/>
      <c r="K659" s="22"/>
      <c r="L659" s="17"/>
      <c r="M659" s="22"/>
      <c r="N659" s="22"/>
      <c r="P659" s="17"/>
    </row>
    <row r="660" spans="1:16" ht="12.75" customHeight="1" x14ac:dyDescent="0.15">
      <c r="A660" s="17"/>
      <c r="B660" s="17"/>
      <c r="C660" s="17"/>
      <c r="E660" s="17"/>
      <c r="F660" s="17"/>
      <c r="G660" s="17"/>
      <c r="H660" s="17"/>
      <c r="I660" s="17"/>
      <c r="J660" s="22"/>
      <c r="K660" s="22"/>
      <c r="L660" s="17"/>
      <c r="M660" s="22"/>
      <c r="N660" s="22"/>
      <c r="P660" s="17"/>
    </row>
    <row r="661" spans="1:16" ht="12.75" customHeight="1" x14ac:dyDescent="0.15">
      <c r="A661" s="17"/>
      <c r="B661" s="17"/>
      <c r="C661" s="17"/>
      <c r="E661" s="17"/>
      <c r="F661" s="17"/>
      <c r="G661" s="17"/>
      <c r="H661" s="17"/>
      <c r="I661" s="17"/>
      <c r="J661" s="22"/>
      <c r="K661" s="22"/>
      <c r="L661" s="17"/>
      <c r="M661" s="22"/>
      <c r="N661" s="22"/>
      <c r="P661" s="17"/>
    </row>
    <row r="662" spans="1:16" ht="12.75" customHeight="1" x14ac:dyDescent="0.15">
      <c r="A662" s="17"/>
      <c r="B662" s="17"/>
      <c r="C662" s="17"/>
      <c r="E662" s="17"/>
      <c r="F662" s="17"/>
      <c r="G662" s="17"/>
      <c r="H662" s="17"/>
      <c r="I662" s="17"/>
      <c r="J662" s="22"/>
      <c r="K662" s="22"/>
      <c r="L662" s="17"/>
      <c r="M662" s="22"/>
      <c r="N662" s="22"/>
      <c r="P662" s="17"/>
    </row>
    <row r="663" spans="1:16" ht="12.75" customHeight="1" x14ac:dyDescent="0.15">
      <c r="A663" s="17"/>
      <c r="B663" s="17"/>
      <c r="C663" s="17"/>
      <c r="E663" s="17"/>
      <c r="F663" s="17"/>
      <c r="G663" s="17"/>
      <c r="H663" s="17"/>
      <c r="I663" s="17"/>
      <c r="J663" s="22"/>
      <c r="K663" s="22"/>
      <c r="L663" s="17"/>
      <c r="M663" s="22"/>
      <c r="N663" s="22"/>
      <c r="P663" s="17"/>
    </row>
    <row r="664" spans="1:16" ht="12.75" customHeight="1" x14ac:dyDescent="0.15">
      <c r="A664" s="17"/>
      <c r="B664" s="17"/>
      <c r="C664" s="17"/>
      <c r="E664" s="17"/>
      <c r="F664" s="17"/>
      <c r="G664" s="17"/>
      <c r="H664" s="17"/>
      <c r="I664" s="17"/>
      <c r="J664" s="22"/>
      <c r="K664" s="22"/>
      <c r="L664" s="17"/>
      <c r="M664" s="22"/>
      <c r="N664" s="22"/>
      <c r="P664" s="17"/>
    </row>
    <row r="665" spans="1:16" ht="12.75" customHeight="1" x14ac:dyDescent="0.15">
      <c r="A665" s="17"/>
      <c r="B665" s="17"/>
      <c r="C665" s="17"/>
      <c r="E665" s="17"/>
      <c r="F665" s="17"/>
      <c r="G665" s="17"/>
      <c r="H665" s="17"/>
      <c r="I665" s="17"/>
      <c r="J665" s="22"/>
      <c r="K665" s="22"/>
      <c r="L665" s="17"/>
      <c r="M665" s="22"/>
      <c r="N665" s="22"/>
      <c r="P665" s="17"/>
    </row>
    <row r="666" spans="1:16" ht="12.75" customHeight="1" x14ac:dyDescent="0.15">
      <c r="A666" s="17"/>
      <c r="B666" s="17"/>
      <c r="C666" s="17"/>
      <c r="E666" s="17"/>
      <c r="F666" s="17"/>
      <c r="G666" s="17"/>
      <c r="H666" s="17"/>
      <c r="I666" s="17"/>
      <c r="J666" s="22"/>
      <c r="K666" s="22"/>
      <c r="L666" s="17"/>
      <c r="M666" s="22"/>
      <c r="N666" s="22"/>
      <c r="P666" s="17"/>
    </row>
    <row r="667" spans="1:16" ht="12.75" customHeight="1" x14ac:dyDescent="0.15">
      <c r="A667" s="17"/>
      <c r="B667" s="17"/>
      <c r="C667" s="17"/>
      <c r="E667" s="17"/>
      <c r="F667" s="17"/>
      <c r="G667" s="17"/>
      <c r="H667" s="17"/>
      <c r="I667" s="17"/>
      <c r="J667" s="22"/>
      <c r="K667" s="22"/>
      <c r="L667" s="17"/>
      <c r="M667" s="22"/>
      <c r="N667" s="22"/>
      <c r="P667" s="17"/>
    </row>
    <row r="668" spans="1:16" ht="12.75" customHeight="1" x14ac:dyDescent="0.15">
      <c r="A668" s="17"/>
      <c r="B668" s="17"/>
      <c r="C668" s="17"/>
      <c r="E668" s="17"/>
      <c r="F668" s="17"/>
      <c r="G668" s="17"/>
      <c r="H668" s="17"/>
      <c r="I668" s="17"/>
      <c r="J668" s="22"/>
      <c r="K668" s="22"/>
      <c r="L668" s="17"/>
      <c r="M668" s="22"/>
      <c r="N668" s="22"/>
      <c r="P668" s="17"/>
    </row>
    <row r="669" spans="1:16" ht="12.75" customHeight="1" x14ac:dyDescent="0.15">
      <c r="A669" s="17"/>
      <c r="B669" s="17"/>
      <c r="C669" s="17"/>
      <c r="E669" s="17"/>
      <c r="F669" s="17"/>
      <c r="G669" s="17"/>
      <c r="H669" s="17"/>
      <c r="I669" s="17"/>
      <c r="J669" s="22"/>
      <c r="K669" s="22"/>
      <c r="L669" s="17"/>
      <c r="M669" s="22"/>
      <c r="N669" s="22"/>
      <c r="P669" s="17"/>
    </row>
    <row r="670" spans="1:16" ht="12.75" customHeight="1" x14ac:dyDescent="0.15">
      <c r="A670" s="17"/>
      <c r="B670" s="17"/>
      <c r="C670" s="17"/>
      <c r="E670" s="17"/>
      <c r="F670" s="17"/>
      <c r="G670" s="17"/>
      <c r="H670" s="17"/>
      <c r="I670" s="17"/>
      <c r="J670" s="22"/>
      <c r="K670" s="22"/>
      <c r="L670" s="17"/>
      <c r="M670" s="22"/>
      <c r="N670" s="22"/>
      <c r="P670" s="17"/>
    </row>
    <row r="671" spans="1:16" ht="12.75" customHeight="1" x14ac:dyDescent="0.15">
      <c r="A671" s="17"/>
      <c r="B671" s="17"/>
      <c r="C671" s="17"/>
      <c r="E671" s="17"/>
      <c r="F671" s="17"/>
      <c r="G671" s="17"/>
      <c r="H671" s="17"/>
      <c r="I671" s="17"/>
      <c r="J671" s="22"/>
      <c r="K671" s="22"/>
      <c r="L671" s="17"/>
      <c r="M671" s="22"/>
      <c r="N671" s="22"/>
      <c r="P671" s="17"/>
    </row>
    <row r="672" spans="1:16" ht="12.75" customHeight="1" x14ac:dyDescent="0.15">
      <c r="A672" s="17"/>
      <c r="B672" s="17"/>
      <c r="C672" s="17"/>
      <c r="E672" s="17"/>
      <c r="F672" s="17"/>
      <c r="G672" s="17"/>
      <c r="H672" s="17"/>
      <c r="I672" s="17"/>
      <c r="J672" s="22"/>
      <c r="K672" s="22"/>
      <c r="L672" s="17"/>
      <c r="M672" s="22"/>
      <c r="N672" s="22"/>
      <c r="P672" s="17"/>
    </row>
    <row r="673" spans="1:16" ht="12.75" customHeight="1" x14ac:dyDescent="0.15">
      <c r="A673" s="17"/>
      <c r="B673" s="17"/>
      <c r="C673" s="17"/>
      <c r="E673" s="17"/>
      <c r="F673" s="17"/>
      <c r="G673" s="17"/>
      <c r="H673" s="17"/>
      <c r="I673" s="17"/>
      <c r="J673" s="22"/>
      <c r="K673" s="22"/>
      <c r="L673" s="17"/>
      <c r="M673" s="22"/>
      <c r="N673" s="22"/>
      <c r="P673" s="17"/>
    </row>
    <row r="674" spans="1:16" ht="12.75" customHeight="1" x14ac:dyDescent="0.15">
      <c r="A674" s="17"/>
      <c r="B674" s="17"/>
      <c r="C674" s="17"/>
      <c r="E674" s="17"/>
      <c r="F674" s="17"/>
      <c r="G674" s="17"/>
      <c r="H674" s="17"/>
      <c r="I674" s="17"/>
      <c r="J674" s="22"/>
      <c r="K674" s="22"/>
      <c r="L674" s="17"/>
      <c r="M674" s="22"/>
      <c r="N674" s="22"/>
      <c r="P674" s="17"/>
    </row>
    <row r="675" spans="1:16" ht="12.75" customHeight="1" x14ac:dyDescent="0.15">
      <c r="A675" s="17"/>
      <c r="B675" s="17"/>
      <c r="C675" s="17"/>
      <c r="E675" s="17"/>
      <c r="F675" s="17"/>
      <c r="G675" s="17"/>
      <c r="H675" s="17"/>
      <c r="I675" s="17"/>
      <c r="J675" s="22"/>
      <c r="K675" s="22"/>
      <c r="L675" s="17"/>
      <c r="M675" s="22"/>
      <c r="N675" s="22"/>
      <c r="P675" s="17"/>
    </row>
    <row r="676" spans="1:16" ht="12.75" customHeight="1" x14ac:dyDescent="0.15">
      <c r="A676" s="17"/>
      <c r="B676" s="17"/>
      <c r="C676" s="17"/>
      <c r="E676" s="17"/>
      <c r="F676" s="17"/>
      <c r="G676" s="17"/>
      <c r="H676" s="17"/>
      <c r="I676" s="17"/>
      <c r="J676" s="22"/>
      <c r="K676" s="22"/>
      <c r="L676" s="17"/>
      <c r="M676" s="22"/>
      <c r="N676" s="22"/>
      <c r="P676" s="17"/>
    </row>
    <row r="677" spans="1:16" ht="12.75" customHeight="1" x14ac:dyDescent="0.15">
      <c r="A677" s="17"/>
      <c r="B677" s="17"/>
      <c r="C677" s="17"/>
      <c r="E677" s="17"/>
      <c r="F677" s="17"/>
      <c r="G677" s="17"/>
      <c r="H677" s="17"/>
      <c r="I677" s="17"/>
      <c r="J677" s="22"/>
      <c r="K677" s="22"/>
      <c r="L677" s="17"/>
      <c r="M677" s="22"/>
      <c r="N677" s="22"/>
      <c r="P677" s="17"/>
    </row>
    <row r="678" spans="1:16" ht="12.75" customHeight="1" x14ac:dyDescent="0.15">
      <c r="A678" s="17"/>
      <c r="B678" s="17"/>
      <c r="C678" s="17"/>
      <c r="E678" s="17"/>
      <c r="F678" s="17"/>
      <c r="G678" s="17"/>
      <c r="H678" s="17"/>
      <c r="I678" s="17"/>
      <c r="J678" s="22"/>
      <c r="K678" s="22"/>
      <c r="L678" s="17"/>
      <c r="M678" s="22"/>
      <c r="N678" s="22"/>
      <c r="P678" s="17"/>
    </row>
    <row r="679" spans="1:16" ht="12.75" customHeight="1" x14ac:dyDescent="0.15">
      <c r="A679" s="17"/>
      <c r="B679" s="17"/>
      <c r="C679" s="17"/>
      <c r="E679" s="17"/>
      <c r="F679" s="17"/>
      <c r="G679" s="17"/>
      <c r="H679" s="17"/>
      <c r="I679" s="17"/>
      <c r="J679" s="22"/>
      <c r="K679" s="22"/>
      <c r="L679" s="17"/>
      <c r="M679" s="22"/>
      <c r="N679" s="22"/>
      <c r="P679" s="17"/>
    </row>
    <row r="680" spans="1:16" ht="12.75" customHeight="1" x14ac:dyDescent="0.15">
      <c r="A680" s="17"/>
      <c r="B680" s="17"/>
      <c r="C680" s="17"/>
      <c r="E680" s="17"/>
      <c r="F680" s="17"/>
      <c r="G680" s="17"/>
      <c r="H680" s="17"/>
      <c r="I680" s="17"/>
      <c r="J680" s="22"/>
      <c r="K680" s="22"/>
      <c r="L680" s="17"/>
      <c r="M680" s="22"/>
      <c r="N680" s="22"/>
      <c r="P680" s="17"/>
    </row>
    <row r="681" spans="1:16" ht="12.75" customHeight="1" x14ac:dyDescent="0.15">
      <c r="A681" s="17"/>
      <c r="B681" s="17"/>
      <c r="C681" s="17"/>
      <c r="E681" s="17"/>
      <c r="F681" s="17"/>
      <c r="G681" s="17"/>
      <c r="H681" s="17"/>
      <c r="I681" s="17"/>
      <c r="J681" s="22"/>
      <c r="K681" s="22"/>
      <c r="L681" s="17"/>
      <c r="M681" s="22"/>
      <c r="N681" s="22"/>
      <c r="P681" s="17"/>
    </row>
    <row r="682" spans="1:16" ht="12.75" customHeight="1" x14ac:dyDescent="0.15">
      <c r="A682" s="17"/>
      <c r="B682" s="17"/>
      <c r="C682" s="17"/>
      <c r="E682" s="17"/>
      <c r="F682" s="17"/>
      <c r="G682" s="17"/>
      <c r="H682" s="17"/>
      <c r="I682" s="17"/>
      <c r="J682" s="22"/>
      <c r="K682" s="22"/>
      <c r="L682" s="17"/>
      <c r="M682" s="22"/>
      <c r="N682" s="22"/>
      <c r="P682" s="17"/>
    </row>
    <row r="683" spans="1:16" ht="12.75" customHeight="1" x14ac:dyDescent="0.15">
      <c r="A683" s="17"/>
      <c r="B683" s="17"/>
      <c r="C683" s="17"/>
      <c r="E683" s="17"/>
      <c r="F683" s="17"/>
      <c r="G683" s="17"/>
      <c r="H683" s="17"/>
      <c r="I683" s="17"/>
      <c r="J683" s="22"/>
      <c r="K683" s="22"/>
      <c r="L683" s="17"/>
      <c r="M683" s="22"/>
      <c r="N683" s="22"/>
      <c r="P683" s="17"/>
    </row>
    <row r="684" spans="1:16" ht="12.75" customHeight="1" x14ac:dyDescent="0.15">
      <c r="A684" s="17"/>
      <c r="B684" s="17"/>
      <c r="C684" s="17"/>
      <c r="E684" s="17"/>
      <c r="F684" s="17"/>
      <c r="G684" s="17"/>
      <c r="H684" s="17"/>
      <c r="I684" s="17"/>
      <c r="J684" s="22"/>
      <c r="K684" s="22"/>
      <c r="L684" s="17"/>
      <c r="M684" s="22"/>
      <c r="N684" s="22"/>
      <c r="P684" s="17"/>
    </row>
    <row r="685" spans="1:16" ht="12.75" customHeight="1" x14ac:dyDescent="0.15">
      <c r="A685" s="17"/>
      <c r="B685" s="17"/>
      <c r="C685" s="17"/>
      <c r="E685" s="17"/>
      <c r="F685" s="17"/>
      <c r="G685" s="17"/>
      <c r="H685" s="17"/>
      <c r="I685" s="17"/>
      <c r="J685" s="22"/>
      <c r="K685" s="22"/>
      <c r="L685" s="17"/>
      <c r="M685" s="22"/>
      <c r="N685" s="22"/>
      <c r="P685" s="17"/>
    </row>
    <row r="686" spans="1:16" ht="12.75" customHeight="1" x14ac:dyDescent="0.15">
      <c r="A686" s="17"/>
      <c r="B686" s="17"/>
      <c r="C686" s="17"/>
      <c r="E686" s="17"/>
      <c r="F686" s="17"/>
      <c r="G686" s="17"/>
      <c r="H686" s="17"/>
      <c r="I686" s="17"/>
      <c r="J686" s="22"/>
      <c r="K686" s="22"/>
      <c r="L686" s="17"/>
      <c r="M686" s="22"/>
      <c r="N686" s="22"/>
      <c r="P686" s="17"/>
    </row>
    <row r="687" spans="1:16" ht="12.75" customHeight="1" x14ac:dyDescent="0.15">
      <c r="A687" s="17"/>
      <c r="B687" s="17"/>
      <c r="C687" s="17"/>
      <c r="E687" s="17"/>
      <c r="F687" s="17"/>
      <c r="G687" s="17"/>
      <c r="H687" s="17"/>
      <c r="I687" s="17"/>
      <c r="J687" s="22"/>
      <c r="K687" s="22"/>
      <c r="L687" s="17"/>
      <c r="M687" s="22"/>
      <c r="N687" s="22"/>
      <c r="P687" s="17"/>
    </row>
    <row r="688" spans="1:16" ht="12.75" customHeight="1" x14ac:dyDescent="0.15">
      <c r="A688" s="17"/>
      <c r="B688" s="17"/>
      <c r="C688" s="17"/>
      <c r="E688" s="17"/>
      <c r="F688" s="17"/>
      <c r="G688" s="17"/>
      <c r="H688" s="17"/>
      <c r="I688" s="17"/>
      <c r="J688" s="22"/>
      <c r="K688" s="22"/>
      <c r="L688" s="17"/>
      <c r="M688" s="22"/>
      <c r="N688" s="22"/>
      <c r="P688" s="17"/>
    </row>
    <row r="689" spans="1:16" ht="12.75" customHeight="1" x14ac:dyDescent="0.15">
      <c r="A689" s="17"/>
      <c r="B689" s="17"/>
      <c r="C689" s="17"/>
      <c r="E689" s="17"/>
      <c r="F689" s="17"/>
      <c r="G689" s="17"/>
      <c r="H689" s="17"/>
      <c r="I689" s="17"/>
      <c r="J689" s="22"/>
      <c r="K689" s="22"/>
      <c r="L689" s="17"/>
      <c r="M689" s="22"/>
      <c r="N689" s="22"/>
      <c r="P689" s="17"/>
    </row>
    <row r="690" spans="1:16" ht="12.75" customHeight="1" x14ac:dyDescent="0.15">
      <c r="A690" s="17"/>
      <c r="B690" s="17"/>
      <c r="C690" s="17"/>
      <c r="E690" s="17"/>
      <c r="F690" s="17"/>
      <c r="G690" s="17"/>
      <c r="H690" s="17"/>
      <c r="I690" s="17"/>
      <c r="J690" s="22"/>
      <c r="K690" s="22"/>
      <c r="L690" s="17"/>
      <c r="M690" s="22"/>
      <c r="N690" s="22"/>
      <c r="P690" s="17"/>
    </row>
    <row r="691" spans="1:16" ht="12.75" customHeight="1" x14ac:dyDescent="0.15">
      <c r="A691" s="17"/>
      <c r="B691" s="17"/>
      <c r="C691" s="17"/>
      <c r="E691" s="17"/>
      <c r="F691" s="17"/>
      <c r="G691" s="17"/>
      <c r="H691" s="17"/>
      <c r="I691" s="17"/>
      <c r="J691" s="22"/>
      <c r="K691" s="22"/>
      <c r="L691" s="17"/>
      <c r="M691" s="22"/>
      <c r="N691" s="22"/>
      <c r="P691" s="17"/>
    </row>
    <row r="692" spans="1:16" ht="12.75" customHeight="1" x14ac:dyDescent="0.15">
      <c r="A692" s="17"/>
      <c r="B692" s="17"/>
      <c r="C692" s="17"/>
      <c r="E692" s="17"/>
      <c r="F692" s="17"/>
      <c r="G692" s="17"/>
      <c r="H692" s="17"/>
      <c r="I692" s="17"/>
      <c r="J692" s="22"/>
      <c r="K692" s="22"/>
      <c r="L692" s="17"/>
      <c r="M692" s="22"/>
      <c r="N692" s="22"/>
      <c r="P692" s="17"/>
    </row>
    <row r="693" spans="1:16" ht="12.75" customHeight="1" x14ac:dyDescent="0.15">
      <c r="A693" s="17"/>
      <c r="B693" s="17"/>
      <c r="C693" s="17"/>
      <c r="E693" s="17"/>
      <c r="F693" s="17"/>
      <c r="G693" s="17"/>
      <c r="H693" s="17"/>
      <c r="I693" s="17"/>
      <c r="J693" s="22"/>
      <c r="K693" s="22"/>
      <c r="L693" s="17"/>
      <c r="M693" s="22"/>
      <c r="N693" s="22"/>
      <c r="P693" s="17"/>
    </row>
    <row r="694" spans="1:16" ht="12.75" customHeight="1" x14ac:dyDescent="0.15">
      <c r="A694" s="17"/>
      <c r="B694" s="17"/>
      <c r="C694" s="17"/>
      <c r="E694" s="17"/>
      <c r="F694" s="17"/>
      <c r="G694" s="17"/>
      <c r="H694" s="17"/>
      <c r="I694" s="17"/>
      <c r="J694" s="22"/>
      <c r="K694" s="22"/>
      <c r="L694" s="17"/>
      <c r="M694" s="22"/>
      <c r="N694" s="22"/>
      <c r="P694" s="17"/>
    </row>
    <row r="695" spans="1:16" ht="12.75" customHeight="1" x14ac:dyDescent="0.15">
      <c r="A695" s="17"/>
      <c r="B695" s="17"/>
      <c r="C695" s="17"/>
      <c r="E695" s="17"/>
      <c r="F695" s="17"/>
      <c r="G695" s="17"/>
      <c r="H695" s="17"/>
      <c r="I695" s="17"/>
      <c r="J695" s="22"/>
      <c r="K695" s="22"/>
      <c r="L695" s="17"/>
      <c r="M695" s="22"/>
      <c r="N695" s="22"/>
      <c r="P695" s="17"/>
    </row>
    <row r="696" spans="1:16" ht="12.75" customHeight="1" x14ac:dyDescent="0.15">
      <c r="A696" s="17"/>
      <c r="B696" s="17"/>
      <c r="C696" s="17"/>
      <c r="E696" s="17"/>
      <c r="F696" s="17"/>
      <c r="G696" s="17"/>
      <c r="H696" s="17"/>
      <c r="I696" s="17"/>
      <c r="J696" s="22"/>
      <c r="K696" s="22"/>
      <c r="L696" s="17"/>
      <c r="M696" s="22"/>
      <c r="N696" s="22"/>
      <c r="P696" s="17"/>
    </row>
    <row r="697" spans="1:16" ht="12.75" customHeight="1" x14ac:dyDescent="0.15">
      <c r="A697" s="17"/>
      <c r="B697" s="17"/>
      <c r="C697" s="17"/>
      <c r="E697" s="17"/>
      <c r="F697" s="17"/>
      <c r="G697" s="17"/>
      <c r="H697" s="17"/>
      <c r="I697" s="17"/>
      <c r="J697" s="22"/>
      <c r="K697" s="22"/>
      <c r="L697" s="17"/>
      <c r="M697" s="22"/>
      <c r="N697" s="22"/>
      <c r="P697" s="17"/>
    </row>
    <row r="698" spans="1:16" ht="12.75" customHeight="1" x14ac:dyDescent="0.15">
      <c r="A698" s="17"/>
      <c r="B698" s="17"/>
      <c r="C698" s="17"/>
      <c r="E698" s="17"/>
      <c r="F698" s="17"/>
      <c r="G698" s="17"/>
      <c r="H698" s="17"/>
      <c r="I698" s="17"/>
      <c r="J698" s="22"/>
      <c r="K698" s="22"/>
      <c r="L698" s="17"/>
      <c r="M698" s="22"/>
      <c r="N698" s="22"/>
      <c r="P698" s="17"/>
    </row>
    <row r="699" spans="1:16" ht="12.75" customHeight="1" x14ac:dyDescent="0.15">
      <c r="A699" s="17"/>
      <c r="B699" s="17"/>
      <c r="C699" s="17"/>
      <c r="E699" s="17"/>
      <c r="F699" s="17"/>
      <c r="G699" s="17"/>
      <c r="H699" s="17"/>
      <c r="I699" s="17"/>
      <c r="J699" s="22"/>
      <c r="K699" s="22"/>
      <c r="L699" s="17"/>
      <c r="M699" s="22"/>
      <c r="N699" s="22"/>
      <c r="P699" s="17"/>
    </row>
    <row r="700" spans="1:16" ht="12.75" customHeight="1" x14ac:dyDescent="0.15">
      <c r="A700" s="17"/>
      <c r="B700" s="17"/>
      <c r="C700" s="17"/>
      <c r="E700" s="17"/>
      <c r="F700" s="17"/>
      <c r="G700" s="17"/>
      <c r="H700" s="17"/>
      <c r="I700" s="17"/>
      <c r="J700" s="22"/>
      <c r="K700" s="22"/>
      <c r="L700" s="17"/>
      <c r="M700" s="22"/>
      <c r="N700" s="22"/>
      <c r="P700" s="17"/>
    </row>
    <row r="701" spans="1:16" ht="12.75" customHeight="1" x14ac:dyDescent="0.15">
      <c r="A701" s="17"/>
      <c r="B701" s="17"/>
      <c r="C701" s="17"/>
      <c r="E701" s="17"/>
      <c r="F701" s="17"/>
      <c r="G701" s="17"/>
      <c r="H701" s="17"/>
      <c r="I701" s="17"/>
      <c r="J701" s="22"/>
      <c r="K701" s="22"/>
      <c r="L701" s="17"/>
      <c r="M701" s="22"/>
      <c r="N701" s="22"/>
      <c r="P701" s="17"/>
    </row>
    <row r="702" spans="1:16" ht="12.75" customHeight="1" x14ac:dyDescent="0.15">
      <c r="A702" s="17"/>
      <c r="B702" s="17"/>
      <c r="C702" s="17"/>
      <c r="E702" s="17"/>
      <c r="F702" s="17"/>
      <c r="G702" s="17"/>
      <c r="H702" s="17"/>
      <c r="I702" s="17"/>
      <c r="J702" s="22"/>
      <c r="K702" s="22"/>
      <c r="L702" s="17"/>
      <c r="M702" s="22"/>
      <c r="N702" s="22"/>
      <c r="P702" s="17"/>
    </row>
    <row r="703" spans="1:16" ht="12.75" customHeight="1" x14ac:dyDescent="0.15">
      <c r="A703" s="17"/>
      <c r="B703" s="17"/>
      <c r="C703" s="17"/>
      <c r="E703" s="17"/>
      <c r="F703" s="17"/>
      <c r="G703" s="17"/>
      <c r="H703" s="17"/>
      <c r="I703" s="17"/>
      <c r="J703" s="22"/>
      <c r="K703" s="22"/>
      <c r="L703" s="17"/>
      <c r="M703" s="22"/>
      <c r="N703" s="22"/>
      <c r="P703" s="17"/>
    </row>
    <row r="704" spans="1:16" ht="12.75" customHeight="1" x14ac:dyDescent="0.15">
      <c r="A704" s="17"/>
      <c r="B704" s="17"/>
      <c r="C704" s="17"/>
      <c r="E704" s="17"/>
      <c r="F704" s="17"/>
      <c r="G704" s="17"/>
      <c r="H704" s="17"/>
      <c r="I704" s="17"/>
      <c r="J704" s="22"/>
      <c r="K704" s="22"/>
      <c r="L704" s="17"/>
      <c r="M704" s="22"/>
      <c r="N704" s="22"/>
      <c r="P704" s="17"/>
    </row>
    <row r="705" spans="1:16" ht="12.75" customHeight="1" x14ac:dyDescent="0.15">
      <c r="A705" s="17"/>
      <c r="B705" s="17"/>
      <c r="C705" s="17"/>
      <c r="E705" s="17"/>
      <c r="F705" s="17"/>
      <c r="G705" s="17"/>
      <c r="H705" s="17"/>
      <c r="I705" s="17"/>
      <c r="J705" s="22"/>
      <c r="K705" s="22"/>
      <c r="L705" s="17"/>
      <c r="M705" s="22"/>
      <c r="N705" s="22"/>
      <c r="P705" s="17"/>
    </row>
    <row r="706" spans="1:16" ht="12.75" customHeight="1" x14ac:dyDescent="0.15">
      <c r="A706" s="17"/>
      <c r="B706" s="17"/>
      <c r="C706" s="17"/>
      <c r="E706" s="17"/>
      <c r="F706" s="17"/>
      <c r="G706" s="17"/>
      <c r="H706" s="17"/>
      <c r="I706" s="17"/>
      <c r="J706" s="22"/>
      <c r="K706" s="22"/>
      <c r="L706" s="17"/>
      <c r="M706" s="22"/>
      <c r="N706" s="22"/>
      <c r="P706" s="17"/>
    </row>
    <row r="707" spans="1:16" ht="12.75" customHeight="1" x14ac:dyDescent="0.15">
      <c r="A707" s="17"/>
      <c r="B707" s="17"/>
      <c r="C707" s="17"/>
      <c r="E707" s="17"/>
      <c r="F707" s="17"/>
      <c r="G707" s="17"/>
      <c r="H707" s="17"/>
      <c r="I707" s="17"/>
      <c r="J707" s="22"/>
      <c r="K707" s="22"/>
      <c r="L707" s="17"/>
      <c r="M707" s="22"/>
      <c r="N707" s="22"/>
      <c r="P707" s="17"/>
    </row>
    <row r="708" spans="1:16" ht="12.75" customHeight="1" x14ac:dyDescent="0.15">
      <c r="A708" s="17"/>
      <c r="B708" s="17"/>
      <c r="C708" s="17"/>
      <c r="E708" s="17"/>
      <c r="F708" s="17"/>
      <c r="G708" s="17"/>
      <c r="H708" s="17"/>
      <c r="I708" s="17"/>
      <c r="J708" s="22"/>
      <c r="K708" s="22"/>
      <c r="L708" s="17"/>
      <c r="M708" s="22"/>
      <c r="N708" s="22"/>
      <c r="P708" s="17"/>
    </row>
    <row r="709" spans="1:16" ht="12.75" customHeight="1" x14ac:dyDescent="0.15">
      <c r="A709" s="17"/>
      <c r="B709" s="17"/>
      <c r="C709" s="17"/>
      <c r="E709" s="17"/>
      <c r="F709" s="17"/>
      <c r="G709" s="17"/>
      <c r="H709" s="17"/>
      <c r="I709" s="17"/>
      <c r="J709" s="22"/>
      <c r="K709" s="22"/>
      <c r="L709" s="17"/>
      <c r="M709" s="22"/>
      <c r="N709" s="22"/>
      <c r="P709" s="17"/>
    </row>
    <row r="710" spans="1:16" ht="12.75" customHeight="1" x14ac:dyDescent="0.15">
      <c r="A710" s="17"/>
      <c r="B710" s="17"/>
      <c r="C710" s="17"/>
      <c r="E710" s="17"/>
      <c r="F710" s="17"/>
      <c r="G710" s="17"/>
      <c r="H710" s="17"/>
      <c r="I710" s="17"/>
      <c r="J710" s="22"/>
      <c r="K710" s="22"/>
      <c r="L710" s="17"/>
      <c r="M710" s="22"/>
      <c r="N710" s="22"/>
      <c r="P710" s="17"/>
    </row>
    <row r="711" spans="1:16" ht="12.75" customHeight="1" x14ac:dyDescent="0.15">
      <c r="A711" s="17"/>
      <c r="B711" s="17"/>
      <c r="C711" s="17"/>
      <c r="E711" s="17"/>
      <c r="F711" s="17"/>
      <c r="G711" s="17"/>
      <c r="H711" s="17"/>
      <c r="I711" s="17"/>
      <c r="J711" s="22"/>
      <c r="K711" s="22"/>
      <c r="L711" s="17"/>
      <c r="M711" s="22"/>
      <c r="N711" s="22"/>
      <c r="P711" s="17"/>
    </row>
    <row r="712" spans="1:16" ht="12.75" customHeight="1" x14ac:dyDescent="0.15">
      <c r="A712" s="17"/>
      <c r="B712" s="17"/>
      <c r="C712" s="17"/>
      <c r="E712" s="17"/>
      <c r="F712" s="17"/>
      <c r="G712" s="17"/>
      <c r="H712" s="17"/>
      <c r="I712" s="17"/>
      <c r="J712" s="22"/>
      <c r="K712" s="22"/>
      <c r="L712" s="17"/>
      <c r="M712" s="22"/>
      <c r="N712" s="22"/>
      <c r="P712" s="17"/>
    </row>
    <row r="713" spans="1:16" ht="12.75" customHeight="1" x14ac:dyDescent="0.15">
      <c r="A713" s="17"/>
      <c r="B713" s="17"/>
      <c r="C713" s="17"/>
      <c r="E713" s="17"/>
      <c r="F713" s="17"/>
      <c r="G713" s="17"/>
      <c r="H713" s="17"/>
      <c r="I713" s="17"/>
      <c r="J713" s="22"/>
      <c r="K713" s="22"/>
      <c r="L713" s="17"/>
      <c r="M713" s="22"/>
      <c r="N713" s="22"/>
      <c r="P713" s="17"/>
    </row>
    <row r="714" spans="1:16" ht="12.75" customHeight="1" x14ac:dyDescent="0.15">
      <c r="A714" s="17"/>
      <c r="B714" s="17"/>
      <c r="C714" s="17"/>
      <c r="E714" s="17"/>
      <c r="F714" s="17"/>
      <c r="G714" s="17"/>
      <c r="H714" s="17"/>
      <c r="I714" s="17"/>
      <c r="J714" s="22"/>
      <c r="K714" s="22"/>
      <c r="L714" s="17"/>
      <c r="M714" s="22"/>
      <c r="N714" s="22"/>
      <c r="P714" s="17"/>
    </row>
    <row r="715" spans="1:16" ht="12.75" customHeight="1" x14ac:dyDescent="0.15">
      <c r="A715" s="17"/>
      <c r="B715" s="17"/>
      <c r="C715" s="17"/>
      <c r="E715" s="17"/>
      <c r="F715" s="17"/>
      <c r="G715" s="17"/>
      <c r="H715" s="17"/>
      <c r="I715" s="17"/>
      <c r="J715" s="22"/>
      <c r="K715" s="22"/>
      <c r="L715" s="17"/>
      <c r="M715" s="22"/>
      <c r="N715" s="22"/>
      <c r="P715" s="17"/>
    </row>
    <row r="716" spans="1:16" ht="12.75" customHeight="1" x14ac:dyDescent="0.15">
      <c r="A716" s="17"/>
      <c r="B716" s="17"/>
      <c r="C716" s="17"/>
      <c r="E716" s="17"/>
      <c r="F716" s="17"/>
      <c r="G716" s="17"/>
      <c r="H716" s="17"/>
      <c r="I716" s="17"/>
      <c r="J716" s="22"/>
      <c r="K716" s="22"/>
      <c r="L716" s="17"/>
      <c r="M716" s="22"/>
      <c r="N716" s="22"/>
      <c r="P716" s="17"/>
    </row>
    <row r="717" spans="1:16" ht="12.75" customHeight="1" x14ac:dyDescent="0.15">
      <c r="A717" s="17"/>
      <c r="B717" s="17"/>
      <c r="C717" s="17"/>
      <c r="E717" s="17"/>
      <c r="F717" s="17"/>
      <c r="G717" s="17"/>
      <c r="H717" s="17"/>
      <c r="I717" s="17"/>
      <c r="J717" s="22"/>
      <c r="K717" s="22"/>
      <c r="L717" s="17"/>
      <c r="M717" s="22"/>
      <c r="N717" s="22"/>
      <c r="P717" s="17"/>
    </row>
    <row r="718" spans="1:16" ht="12.75" customHeight="1" x14ac:dyDescent="0.15">
      <c r="A718" s="17"/>
      <c r="B718" s="17"/>
      <c r="C718" s="17"/>
      <c r="E718" s="17"/>
      <c r="F718" s="17"/>
      <c r="G718" s="17"/>
      <c r="H718" s="17"/>
      <c r="I718" s="17"/>
      <c r="J718" s="22"/>
      <c r="K718" s="22"/>
      <c r="L718" s="17"/>
      <c r="M718" s="22"/>
      <c r="N718" s="22"/>
      <c r="P718" s="17"/>
    </row>
    <row r="719" spans="1:16" ht="12.75" customHeight="1" x14ac:dyDescent="0.15">
      <c r="A719" s="17"/>
      <c r="B719" s="17"/>
      <c r="C719" s="17"/>
      <c r="E719" s="17"/>
      <c r="F719" s="17"/>
      <c r="G719" s="17"/>
      <c r="H719" s="17"/>
      <c r="I719" s="17"/>
      <c r="J719" s="22"/>
      <c r="K719" s="22"/>
      <c r="L719" s="17"/>
      <c r="M719" s="22"/>
      <c r="N719" s="22"/>
      <c r="P719" s="17"/>
    </row>
    <row r="720" spans="1:16" ht="12.75" customHeight="1" x14ac:dyDescent="0.15">
      <c r="A720" s="17"/>
      <c r="B720" s="17"/>
      <c r="C720" s="17"/>
      <c r="E720" s="17"/>
      <c r="F720" s="17"/>
      <c r="G720" s="17"/>
      <c r="H720" s="17"/>
      <c r="I720" s="17"/>
      <c r="J720" s="22"/>
      <c r="K720" s="22"/>
      <c r="L720" s="17"/>
      <c r="M720" s="22"/>
      <c r="N720" s="22"/>
      <c r="P720" s="17"/>
    </row>
    <row r="721" spans="1:16" ht="12.75" customHeight="1" x14ac:dyDescent="0.15">
      <c r="A721" s="17"/>
      <c r="B721" s="17"/>
      <c r="C721" s="17"/>
      <c r="E721" s="17"/>
      <c r="F721" s="17"/>
      <c r="G721" s="17"/>
      <c r="H721" s="17"/>
      <c r="I721" s="17"/>
      <c r="J721" s="22"/>
      <c r="K721" s="22"/>
      <c r="L721" s="17"/>
      <c r="M721" s="22"/>
      <c r="N721" s="22"/>
      <c r="P721" s="17"/>
    </row>
    <row r="722" spans="1:16" ht="12.75" customHeight="1" x14ac:dyDescent="0.15">
      <c r="A722" s="17"/>
      <c r="B722" s="17"/>
      <c r="C722" s="17"/>
      <c r="E722" s="17"/>
      <c r="F722" s="17"/>
      <c r="G722" s="17"/>
      <c r="H722" s="17"/>
      <c r="I722" s="17"/>
      <c r="J722" s="22"/>
      <c r="K722" s="22"/>
      <c r="L722" s="17"/>
      <c r="M722" s="22"/>
      <c r="N722" s="22"/>
      <c r="P722" s="17"/>
    </row>
    <row r="723" spans="1:16" ht="12.75" customHeight="1" x14ac:dyDescent="0.15">
      <c r="A723" s="17"/>
      <c r="B723" s="17"/>
      <c r="C723" s="17"/>
      <c r="E723" s="17"/>
      <c r="F723" s="17"/>
      <c r="G723" s="17"/>
      <c r="H723" s="17"/>
      <c r="I723" s="17"/>
      <c r="J723" s="22"/>
      <c r="K723" s="22"/>
      <c r="L723" s="17"/>
      <c r="M723" s="22"/>
      <c r="N723" s="22"/>
      <c r="P723" s="17"/>
    </row>
    <row r="724" spans="1:16" ht="12.75" customHeight="1" x14ac:dyDescent="0.15">
      <c r="A724" s="17"/>
      <c r="B724" s="17"/>
      <c r="C724" s="17"/>
      <c r="E724" s="17"/>
      <c r="F724" s="17"/>
      <c r="G724" s="17"/>
      <c r="H724" s="17"/>
      <c r="I724" s="17"/>
      <c r="J724" s="22"/>
      <c r="K724" s="22"/>
      <c r="L724" s="17"/>
      <c r="M724" s="22"/>
      <c r="N724" s="22"/>
      <c r="P724" s="17"/>
    </row>
    <row r="725" spans="1:16" ht="12.75" customHeight="1" x14ac:dyDescent="0.15">
      <c r="A725" s="17"/>
      <c r="B725" s="17"/>
      <c r="C725" s="17"/>
      <c r="E725" s="17"/>
      <c r="F725" s="17"/>
      <c r="G725" s="17"/>
      <c r="H725" s="17"/>
      <c r="I725" s="17"/>
      <c r="J725" s="22"/>
      <c r="K725" s="22"/>
      <c r="L725" s="17"/>
      <c r="M725" s="22"/>
      <c r="N725" s="22"/>
      <c r="P725" s="17"/>
    </row>
    <row r="726" spans="1:16" ht="12.75" customHeight="1" x14ac:dyDescent="0.15">
      <c r="A726" s="17"/>
      <c r="B726" s="17"/>
      <c r="C726" s="17"/>
      <c r="E726" s="17"/>
      <c r="F726" s="17"/>
      <c r="G726" s="17"/>
      <c r="H726" s="17"/>
      <c r="I726" s="17"/>
      <c r="J726" s="22"/>
      <c r="K726" s="22"/>
      <c r="L726" s="17"/>
      <c r="M726" s="22"/>
      <c r="N726" s="22"/>
      <c r="P726" s="17"/>
    </row>
    <row r="727" spans="1:16" ht="12.75" customHeight="1" x14ac:dyDescent="0.15">
      <c r="A727" s="17"/>
      <c r="B727" s="17"/>
      <c r="C727" s="17"/>
      <c r="E727" s="17"/>
      <c r="F727" s="17"/>
      <c r="G727" s="17"/>
      <c r="H727" s="17"/>
      <c r="I727" s="17"/>
      <c r="J727" s="22"/>
      <c r="K727" s="22"/>
      <c r="L727" s="17"/>
      <c r="M727" s="22"/>
      <c r="N727" s="22"/>
      <c r="P727" s="17"/>
    </row>
    <row r="728" spans="1:16" ht="12.75" customHeight="1" x14ac:dyDescent="0.15">
      <c r="A728" s="17"/>
      <c r="B728" s="17"/>
      <c r="C728" s="17"/>
      <c r="E728" s="17"/>
      <c r="F728" s="17"/>
      <c r="G728" s="17"/>
      <c r="H728" s="17"/>
      <c r="I728" s="17"/>
      <c r="J728" s="22"/>
      <c r="K728" s="22"/>
      <c r="L728" s="17"/>
      <c r="M728" s="22"/>
      <c r="N728" s="22"/>
      <c r="P728" s="17"/>
    </row>
    <row r="729" spans="1:16" ht="12.75" customHeight="1" x14ac:dyDescent="0.15">
      <c r="A729" s="17"/>
      <c r="B729" s="17"/>
      <c r="C729" s="17"/>
      <c r="E729" s="17"/>
      <c r="F729" s="17"/>
      <c r="G729" s="17"/>
      <c r="H729" s="17"/>
      <c r="I729" s="17"/>
      <c r="J729" s="22"/>
      <c r="K729" s="22"/>
      <c r="L729" s="17"/>
      <c r="M729" s="22"/>
      <c r="N729" s="22"/>
      <c r="P729" s="17"/>
    </row>
    <row r="730" spans="1:16" ht="12.75" customHeight="1" x14ac:dyDescent="0.15">
      <c r="A730" s="17"/>
      <c r="B730" s="17"/>
      <c r="C730" s="17"/>
      <c r="E730" s="17"/>
      <c r="F730" s="17"/>
      <c r="G730" s="17"/>
      <c r="H730" s="17"/>
      <c r="I730" s="17"/>
      <c r="J730" s="22"/>
      <c r="K730" s="22"/>
      <c r="L730" s="17"/>
      <c r="M730" s="22"/>
      <c r="N730" s="22"/>
      <c r="P730" s="17"/>
    </row>
    <row r="731" spans="1:16" ht="12.75" customHeight="1" x14ac:dyDescent="0.15">
      <c r="A731" s="17"/>
      <c r="B731" s="17"/>
      <c r="C731" s="17"/>
      <c r="E731" s="17"/>
      <c r="F731" s="17"/>
      <c r="G731" s="17"/>
      <c r="H731" s="17"/>
      <c r="I731" s="17"/>
      <c r="J731" s="22"/>
      <c r="K731" s="22"/>
      <c r="L731" s="17"/>
      <c r="M731" s="22"/>
      <c r="N731" s="22"/>
      <c r="P731" s="17"/>
    </row>
    <row r="732" spans="1:16" ht="12.75" customHeight="1" x14ac:dyDescent="0.15">
      <c r="A732" s="17"/>
      <c r="B732" s="17"/>
      <c r="C732" s="17"/>
      <c r="E732" s="17"/>
      <c r="F732" s="17"/>
      <c r="G732" s="17"/>
      <c r="H732" s="17"/>
      <c r="I732" s="17"/>
      <c r="J732" s="22"/>
      <c r="K732" s="22"/>
      <c r="L732" s="17"/>
      <c r="M732" s="22"/>
      <c r="N732" s="22"/>
      <c r="P732" s="17"/>
    </row>
    <row r="733" spans="1:16" ht="12.75" customHeight="1" x14ac:dyDescent="0.15">
      <c r="A733" s="17"/>
      <c r="B733" s="17"/>
      <c r="C733" s="17"/>
      <c r="E733" s="17"/>
      <c r="F733" s="17"/>
      <c r="G733" s="17"/>
      <c r="H733" s="17"/>
      <c r="I733" s="17"/>
      <c r="J733" s="22"/>
      <c r="K733" s="22"/>
      <c r="L733" s="17"/>
      <c r="M733" s="22"/>
      <c r="N733" s="22"/>
      <c r="P733" s="17"/>
    </row>
    <row r="734" spans="1:16" ht="12.75" customHeight="1" x14ac:dyDescent="0.15">
      <c r="A734" s="17"/>
      <c r="B734" s="17"/>
      <c r="C734" s="17"/>
      <c r="E734" s="17"/>
      <c r="F734" s="17"/>
      <c r="G734" s="17"/>
      <c r="H734" s="17"/>
      <c r="I734" s="17"/>
      <c r="J734" s="22"/>
      <c r="K734" s="22"/>
      <c r="L734" s="17"/>
      <c r="M734" s="22"/>
      <c r="N734" s="22"/>
      <c r="P734" s="17"/>
    </row>
    <row r="735" spans="1:16" ht="12.75" customHeight="1" x14ac:dyDescent="0.15">
      <c r="A735" s="17"/>
      <c r="B735" s="17"/>
      <c r="C735" s="17"/>
      <c r="E735" s="17"/>
      <c r="F735" s="17"/>
      <c r="G735" s="17"/>
      <c r="H735" s="17"/>
      <c r="I735" s="17"/>
      <c r="J735" s="22"/>
      <c r="K735" s="22"/>
      <c r="L735" s="17"/>
      <c r="M735" s="22"/>
      <c r="N735" s="22"/>
      <c r="P735" s="17"/>
    </row>
    <row r="736" spans="1:16" ht="12.75" customHeight="1" x14ac:dyDescent="0.15">
      <c r="A736" s="17"/>
      <c r="B736" s="17"/>
      <c r="C736" s="17"/>
      <c r="E736" s="17"/>
      <c r="F736" s="17"/>
      <c r="G736" s="17"/>
      <c r="H736" s="17"/>
      <c r="I736" s="17"/>
      <c r="J736" s="22"/>
      <c r="K736" s="22"/>
      <c r="L736" s="17"/>
      <c r="M736" s="22"/>
      <c r="N736" s="22"/>
      <c r="P736" s="17"/>
    </row>
    <row r="737" spans="1:16" ht="12.75" customHeight="1" x14ac:dyDescent="0.15">
      <c r="A737" s="17"/>
      <c r="B737" s="17"/>
      <c r="C737" s="17"/>
      <c r="E737" s="17"/>
      <c r="F737" s="17"/>
      <c r="G737" s="17"/>
      <c r="H737" s="17"/>
      <c r="I737" s="17"/>
      <c r="J737" s="22"/>
      <c r="K737" s="22"/>
      <c r="L737" s="17"/>
      <c r="M737" s="22"/>
      <c r="N737" s="22"/>
      <c r="P737" s="17"/>
    </row>
    <row r="738" spans="1:16" ht="12.75" customHeight="1" x14ac:dyDescent="0.15">
      <c r="A738" s="17"/>
      <c r="B738" s="17"/>
      <c r="C738" s="17"/>
      <c r="E738" s="17"/>
      <c r="F738" s="17"/>
      <c r="G738" s="17"/>
      <c r="H738" s="17"/>
      <c r="I738" s="17"/>
      <c r="J738" s="22"/>
      <c r="K738" s="22"/>
      <c r="L738" s="17"/>
      <c r="M738" s="22"/>
      <c r="N738" s="22"/>
      <c r="P738" s="17"/>
    </row>
    <row r="739" spans="1:16" ht="12.75" customHeight="1" x14ac:dyDescent="0.15">
      <c r="A739" s="17"/>
      <c r="B739" s="17"/>
      <c r="C739" s="17"/>
      <c r="E739" s="17"/>
      <c r="F739" s="17"/>
      <c r="G739" s="17"/>
      <c r="H739" s="17"/>
      <c r="I739" s="17"/>
      <c r="J739" s="22"/>
      <c r="K739" s="22"/>
      <c r="L739" s="17"/>
      <c r="M739" s="22"/>
      <c r="N739" s="22"/>
      <c r="P739" s="17"/>
    </row>
    <row r="740" spans="1:16" ht="12.75" customHeight="1" x14ac:dyDescent="0.15">
      <c r="A740" s="17"/>
      <c r="B740" s="17"/>
      <c r="C740" s="17"/>
      <c r="E740" s="17"/>
      <c r="F740" s="17"/>
      <c r="G740" s="17"/>
      <c r="H740" s="17"/>
      <c r="I740" s="17"/>
      <c r="J740" s="22"/>
      <c r="K740" s="22"/>
      <c r="L740" s="17"/>
      <c r="M740" s="22"/>
      <c r="N740" s="22"/>
      <c r="P740" s="17"/>
    </row>
    <row r="741" spans="1:16" ht="12.75" customHeight="1" x14ac:dyDescent="0.15">
      <c r="A741" s="17"/>
      <c r="B741" s="17"/>
      <c r="C741" s="17"/>
      <c r="E741" s="17"/>
      <c r="F741" s="17"/>
      <c r="G741" s="17"/>
      <c r="H741" s="17"/>
      <c r="I741" s="17"/>
      <c r="J741" s="22"/>
      <c r="K741" s="22"/>
      <c r="L741" s="17"/>
      <c r="M741" s="22"/>
      <c r="N741" s="22"/>
      <c r="P741" s="17"/>
    </row>
    <row r="742" spans="1:16" ht="12.75" customHeight="1" x14ac:dyDescent="0.15">
      <c r="A742" s="17"/>
      <c r="B742" s="17"/>
      <c r="C742" s="17"/>
      <c r="E742" s="17"/>
      <c r="F742" s="17"/>
      <c r="G742" s="17"/>
      <c r="H742" s="17"/>
      <c r="I742" s="17"/>
      <c r="J742" s="22"/>
      <c r="K742" s="22"/>
      <c r="L742" s="17"/>
      <c r="M742" s="22"/>
      <c r="N742" s="22"/>
      <c r="P742" s="17"/>
    </row>
    <row r="743" spans="1:16" ht="12.75" customHeight="1" x14ac:dyDescent="0.15">
      <c r="A743" s="17"/>
      <c r="B743" s="17"/>
      <c r="C743" s="17"/>
      <c r="E743" s="17"/>
      <c r="F743" s="17"/>
      <c r="G743" s="17"/>
      <c r="H743" s="17"/>
      <c r="I743" s="17"/>
      <c r="J743" s="22"/>
      <c r="K743" s="22"/>
      <c r="L743" s="17"/>
      <c r="M743" s="22"/>
      <c r="N743" s="22"/>
      <c r="P743" s="17"/>
    </row>
    <row r="744" spans="1:16" ht="12.75" customHeight="1" x14ac:dyDescent="0.15">
      <c r="A744" s="17"/>
      <c r="B744" s="17"/>
      <c r="C744" s="17"/>
      <c r="E744" s="17"/>
      <c r="F744" s="17"/>
      <c r="G744" s="17"/>
      <c r="H744" s="17"/>
      <c r="I744" s="17"/>
      <c r="J744" s="22"/>
      <c r="K744" s="22"/>
      <c r="L744" s="17"/>
      <c r="M744" s="22"/>
      <c r="N744" s="22"/>
      <c r="P744" s="17"/>
    </row>
    <row r="745" spans="1:16" ht="12.75" customHeight="1" x14ac:dyDescent="0.15">
      <c r="A745" s="17"/>
      <c r="B745" s="17"/>
      <c r="C745" s="17"/>
      <c r="E745" s="17"/>
      <c r="F745" s="17"/>
      <c r="G745" s="17"/>
      <c r="H745" s="17"/>
      <c r="I745" s="17"/>
      <c r="J745" s="22"/>
      <c r="K745" s="22"/>
      <c r="L745" s="17"/>
      <c r="M745" s="22"/>
      <c r="N745" s="22"/>
      <c r="P745" s="17"/>
    </row>
    <row r="746" spans="1:16" ht="12.75" customHeight="1" x14ac:dyDescent="0.15">
      <c r="A746" s="17"/>
      <c r="B746" s="17"/>
      <c r="C746" s="17"/>
      <c r="E746" s="17"/>
      <c r="F746" s="17"/>
      <c r="G746" s="17"/>
      <c r="H746" s="17"/>
      <c r="I746" s="17"/>
      <c r="J746" s="22"/>
      <c r="K746" s="22"/>
      <c r="L746" s="17"/>
      <c r="M746" s="22"/>
      <c r="N746" s="22"/>
      <c r="P746" s="17"/>
    </row>
    <row r="747" spans="1:16" ht="12.75" customHeight="1" x14ac:dyDescent="0.15">
      <c r="A747" s="17"/>
      <c r="B747" s="17"/>
      <c r="C747" s="17"/>
      <c r="E747" s="17"/>
      <c r="F747" s="17"/>
      <c r="G747" s="17"/>
      <c r="H747" s="17"/>
      <c r="I747" s="17"/>
      <c r="J747" s="22"/>
      <c r="K747" s="22"/>
      <c r="L747" s="17"/>
      <c r="M747" s="22"/>
      <c r="N747" s="22"/>
      <c r="P747" s="17"/>
    </row>
    <row r="748" spans="1:16" ht="12.75" customHeight="1" x14ac:dyDescent="0.15">
      <c r="A748" s="17"/>
      <c r="B748" s="17"/>
      <c r="C748" s="17"/>
      <c r="E748" s="17"/>
      <c r="F748" s="17"/>
      <c r="G748" s="17"/>
      <c r="H748" s="17"/>
      <c r="I748" s="17"/>
      <c r="J748" s="22"/>
      <c r="K748" s="22"/>
      <c r="L748" s="17"/>
      <c r="M748" s="22"/>
      <c r="N748" s="22"/>
      <c r="P748" s="17"/>
    </row>
    <row r="749" spans="1:16" ht="12.75" customHeight="1" x14ac:dyDescent="0.15">
      <c r="A749" s="17"/>
      <c r="B749" s="17"/>
      <c r="C749" s="17"/>
      <c r="E749" s="17"/>
      <c r="F749" s="17"/>
      <c r="G749" s="17"/>
      <c r="H749" s="17"/>
      <c r="I749" s="17"/>
      <c r="J749" s="22"/>
      <c r="K749" s="22"/>
      <c r="L749" s="17"/>
      <c r="M749" s="22"/>
      <c r="N749" s="22"/>
      <c r="P749" s="17"/>
    </row>
    <row r="750" spans="1:16" ht="12.75" customHeight="1" x14ac:dyDescent="0.15">
      <c r="A750" s="17"/>
      <c r="B750" s="17"/>
      <c r="C750" s="17"/>
      <c r="E750" s="17"/>
      <c r="F750" s="17"/>
      <c r="G750" s="17"/>
      <c r="H750" s="17"/>
      <c r="I750" s="17"/>
      <c r="J750" s="22"/>
      <c r="K750" s="22"/>
      <c r="L750" s="17"/>
      <c r="M750" s="22"/>
      <c r="N750" s="22"/>
      <c r="P750" s="17"/>
    </row>
    <row r="751" spans="1:16" ht="12.75" customHeight="1" x14ac:dyDescent="0.15">
      <c r="A751" s="17"/>
      <c r="B751" s="17"/>
      <c r="C751" s="17"/>
      <c r="E751" s="17"/>
      <c r="F751" s="17"/>
      <c r="G751" s="17"/>
      <c r="H751" s="17"/>
      <c r="I751" s="17"/>
      <c r="J751" s="22"/>
      <c r="K751" s="22"/>
      <c r="L751" s="17"/>
      <c r="M751" s="22"/>
      <c r="N751" s="22"/>
      <c r="P751" s="17"/>
    </row>
    <row r="752" spans="1:16" ht="12.75" customHeight="1" x14ac:dyDescent="0.15">
      <c r="A752" s="17"/>
      <c r="B752" s="17"/>
      <c r="C752" s="17"/>
      <c r="E752" s="17"/>
      <c r="F752" s="17"/>
      <c r="G752" s="17"/>
      <c r="H752" s="17"/>
      <c r="I752" s="17"/>
      <c r="J752" s="22"/>
      <c r="K752" s="22"/>
      <c r="L752" s="17"/>
      <c r="M752" s="22"/>
      <c r="N752" s="22"/>
      <c r="P752" s="17"/>
    </row>
    <row r="753" spans="1:16" ht="12.75" customHeight="1" x14ac:dyDescent="0.15">
      <c r="A753" s="17"/>
      <c r="B753" s="17"/>
      <c r="C753" s="17"/>
      <c r="E753" s="17"/>
      <c r="F753" s="17"/>
      <c r="G753" s="17"/>
      <c r="H753" s="17"/>
      <c r="I753" s="17"/>
      <c r="J753" s="22"/>
      <c r="K753" s="22"/>
      <c r="L753" s="17"/>
      <c r="M753" s="22"/>
      <c r="N753" s="22"/>
      <c r="P753" s="17"/>
    </row>
    <row r="754" spans="1:16" ht="12.75" customHeight="1" x14ac:dyDescent="0.15">
      <c r="A754" s="17"/>
      <c r="B754" s="17"/>
      <c r="C754" s="17"/>
      <c r="E754" s="17"/>
      <c r="F754" s="17"/>
      <c r="G754" s="17"/>
      <c r="H754" s="17"/>
      <c r="I754" s="17"/>
      <c r="J754" s="22"/>
      <c r="K754" s="22"/>
      <c r="L754" s="17"/>
      <c r="M754" s="22"/>
      <c r="N754" s="22"/>
      <c r="P754" s="17"/>
    </row>
    <row r="755" spans="1:16" ht="12.75" customHeight="1" x14ac:dyDescent="0.15">
      <c r="A755" s="17"/>
      <c r="B755" s="17"/>
      <c r="C755" s="17"/>
      <c r="E755" s="17"/>
      <c r="F755" s="17"/>
      <c r="G755" s="17"/>
      <c r="H755" s="17"/>
      <c r="I755" s="17"/>
      <c r="J755" s="22"/>
      <c r="K755" s="22"/>
      <c r="L755" s="17"/>
      <c r="M755" s="22"/>
      <c r="N755" s="22"/>
      <c r="P755" s="17"/>
    </row>
    <row r="756" spans="1:16" ht="12.75" customHeight="1" x14ac:dyDescent="0.15">
      <c r="A756" s="17"/>
      <c r="B756" s="17"/>
      <c r="C756" s="17"/>
      <c r="E756" s="17"/>
      <c r="F756" s="17"/>
      <c r="G756" s="17"/>
      <c r="H756" s="17"/>
      <c r="I756" s="17"/>
      <c r="J756" s="22"/>
      <c r="K756" s="22"/>
      <c r="L756" s="17"/>
      <c r="M756" s="22"/>
      <c r="N756" s="22"/>
      <c r="P756" s="17"/>
    </row>
    <row r="757" spans="1:16" ht="12.75" customHeight="1" x14ac:dyDescent="0.15">
      <c r="A757" s="17"/>
      <c r="B757" s="17"/>
      <c r="C757" s="17"/>
      <c r="E757" s="17"/>
      <c r="F757" s="17"/>
      <c r="G757" s="17"/>
      <c r="H757" s="17"/>
      <c r="I757" s="17"/>
      <c r="J757" s="22"/>
      <c r="K757" s="22"/>
      <c r="L757" s="17"/>
      <c r="M757" s="22"/>
      <c r="N757" s="22"/>
      <c r="P757" s="17"/>
    </row>
    <row r="758" spans="1:16" ht="12.75" customHeight="1" x14ac:dyDescent="0.15">
      <c r="A758" s="17"/>
      <c r="B758" s="17"/>
      <c r="C758" s="17"/>
      <c r="E758" s="17"/>
      <c r="F758" s="17"/>
      <c r="G758" s="17"/>
      <c r="H758" s="17"/>
      <c r="I758" s="17"/>
      <c r="J758" s="22"/>
      <c r="K758" s="22"/>
      <c r="L758" s="17"/>
      <c r="M758" s="22"/>
      <c r="N758" s="22"/>
      <c r="P758" s="17"/>
    </row>
    <row r="759" spans="1:16" ht="12.75" customHeight="1" x14ac:dyDescent="0.15">
      <c r="A759" s="17"/>
      <c r="B759" s="17"/>
      <c r="C759" s="17"/>
      <c r="E759" s="17"/>
      <c r="F759" s="17"/>
      <c r="G759" s="17"/>
      <c r="H759" s="17"/>
      <c r="I759" s="17"/>
      <c r="J759" s="22"/>
      <c r="K759" s="22"/>
      <c r="L759" s="17"/>
      <c r="M759" s="22"/>
      <c r="N759" s="22"/>
      <c r="P759" s="17"/>
    </row>
    <row r="760" spans="1:16" ht="12.75" customHeight="1" x14ac:dyDescent="0.15">
      <c r="A760" s="17"/>
      <c r="B760" s="17"/>
      <c r="C760" s="17"/>
      <c r="E760" s="17"/>
      <c r="F760" s="17"/>
      <c r="G760" s="17"/>
      <c r="H760" s="17"/>
      <c r="I760" s="17"/>
      <c r="J760" s="22"/>
      <c r="K760" s="22"/>
      <c r="L760" s="17"/>
      <c r="M760" s="22"/>
      <c r="N760" s="22"/>
      <c r="P760" s="17"/>
    </row>
    <row r="761" spans="1:16" ht="12.75" customHeight="1" x14ac:dyDescent="0.15">
      <c r="A761" s="17"/>
      <c r="B761" s="17"/>
      <c r="C761" s="17"/>
      <c r="E761" s="17"/>
      <c r="F761" s="17"/>
      <c r="G761" s="17"/>
      <c r="H761" s="17"/>
      <c r="I761" s="17"/>
      <c r="J761" s="22"/>
      <c r="K761" s="22"/>
      <c r="L761" s="17"/>
      <c r="M761" s="22"/>
      <c r="N761" s="22"/>
      <c r="P761" s="17"/>
    </row>
    <row r="762" spans="1:16" ht="12.75" customHeight="1" x14ac:dyDescent="0.15">
      <c r="A762" s="17"/>
      <c r="B762" s="17"/>
      <c r="C762" s="17"/>
      <c r="E762" s="17"/>
      <c r="F762" s="17"/>
      <c r="G762" s="17"/>
      <c r="H762" s="17"/>
      <c r="I762" s="17"/>
      <c r="J762" s="22"/>
      <c r="K762" s="22"/>
      <c r="L762" s="17"/>
      <c r="M762" s="22"/>
      <c r="N762" s="22"/>
      <c r="P762" s="17"/>
    </row>
    <row r="763" spans="1:16" ht="12.75" customHeight="1" x14ac:dyDescent="0.15">
      <c r="A763" s="17"/>
      <c r="B763" s="17"/>
      <c r="C763" s="17"/>
      <c r="E763" s="17"/>
      <c r="F763" s="17"/>
      <c r="G763" s="17"/>
      <c r="H763" s="17"/>
      <c r="I763" s="17"/>
      <c r="J763" s="22"/>
      <c r="K763" s="22"/>
      <c r="L763" s="17"/>
      <c r="M763" s="22"/>
      <c r="N763" s="22"/>
      <c r="P763" s="17"/>
    </row>
    <row r="764" spans="1:16" ht="12.75" customHeight="1" x14ac:dyDescent="0.15">
      <c r="A764" s="17"/>
      <c r="B764" s="17"/>
      <c r="C764" s="17"/>
      <c r="E764" s="17"/>
      <c r="F764" s="17"/>
      <c r="G764" s="17"/>
      <c r="H764" s="17"/>
      <c r="I764" s="17"/>
      <c r="J764" s="22"/>
      <c r="K764" s="22"/>
      <c r="L764" s="17"/>
      <c r="M764" s="22"/>
      <c r="N764" s="22"/>
      <c r="P764" s="17"/>
    </row>
    <row r="765" spans="1:16" ht="12.75" customHeight="1" x14ac:dyDescent="0.15">
      <c r="A765" s="17"/>
      <c r="B765" s="17"/>
      <c r="C765" s="17"/>
      <c r="E765" s="17"/>
      <c r="F765" s="17"/>
      <c r="G765" s="17"/>
      <c r="H765" s="17"/>
      <c r="I765" s="17"/>
      <c r="J765" s="22"/>
      <c r="K765" s="22"/>
      <c r="L765" s="17"/>
      <c r="M765" s="22"/>
      <c r="N765" s="22"/>
      <c r="P765" s="17"/>
    </row>
    <row r="766" spans="1:16" ht="12.75" customHeight="1" x14ac:dyDescent="0.15">
      <c r="A766" s="17"/>
      <c r="B766" s="17"/>
      <c r="C766" s="17"/>
      <c r="E766" s="17"/>
      <c r="F766" s="17"/>
      <c r="G766" s="17"/>
      <c r="H766" s="17"/>
      <c r="I766" s="17"/>
      <c r="J766" s="22"/>
      <c r="K766" s="22"/>
      <c r="L766" s="17"/>
      <c r="M766" s="22"/>
      <c r="N766" s="22"/>
      <c r="P766" s="17"/>
    </row>
    <row r="767" spans="1:16" ht="12.75" customHeight="1" x14ac:dyDescent="0.15">
      <c r="A767" s="17"/>
      <c r="B767" s="17"/>
      <c r="C767" s="17"/>
      <c r="E767" s="17"/>
      <c r="F767" s="17"/>
      <c r="G767" s="17"/>
      <c r="H767" s="17"/>
      <c r="I767" s="17"/>
      <c r="J767" s="22"/>
      <c r="K767" s="22"/>
      <c r="L767" s="17"/>
      <c r="M767" s="22"/>
      <c r="N767" s="22"/>
      <c r="P767" s="17"/>
    </row>
    <row r="768" spans="1:16" ht="12.75" customHeight="1" x14ac:dyDescent="0.15">
      <c r="A768" s="17"/>
      <c r="B768" s="17"/>
      <c r="C768" s="17"/>
      <c r="E768" s="17"/>
      <c r="F768" s="17"/>
      <c r="G768" s="17"/>
      <c r="H768" s="17"/>
      <c r="I768" s="17"/>
      <c r="J768" s="22"/>
      <c r="K768" s="22"/>
      <c r="L768" s="17"/>
      <c r="M768" s="22"/>
      <c r="N768" s="22"/>
      <c r="P768" s="17"/>
    </row>
    <row r="769" spans="1:16" ht="12.75" customHeight="1" x14ac:dyDescent="0.15">
      <c r="A769" s="17"/>
      <c r="B769" s="17"/>
      <c r="C769" s="17"/>
      <c r="E769" s="17"/>
      <c r="F769" s="17"/>
      <c r="G769" s="17"/>
      <c r="H769" s="17"/>
      <c r="I769" s="17"/>
      <c r="J769" s="22"/>
      <c r="K769" s="22"/>
      <c r="L769" s="17"/>
      <c r="M769" s="22"/>
      <c r="N769" s="22"/>
      <c r="P769" s="17"/>
    </row>
    <row r="770" spans="1:16" ht="12.75" customHeight="1" x14ac:dyDescent="0.15">
      <c r="A770" s="17"/>
      <c r="B770" s="17"/>
      <c r="C770" s="17"/>
      <c r="E770" s="17"/>
      <c r="F770" s="17"/>
      <c r="G770" s="17"/>
      <c r="H770" s="17"/>
      <c r="I770" s="17"/>
      <c r="J770" s="22"/>
      <c r="K770" s="22"/>
      <c r="L770" s="17"/>
      <c r="M770" s="22"/>
      <c r="N770" s="22"/>
      <c r="P770" s="17"/>
    </row>
    <row r="771" spans="1:16" ht="12.75" customHeight="1" x14ac:dyDescent="0.15">
      <c r="A771" s="17"/>
      <c r="B771" s="17"/>
      <c r="C771" s="17"/>
      <c r="E771" s="17"/>
      <c r="F771" s="17"/>
      <c r="G771" s="17"/>
      <c r="H771" s="17"/>
      <c r="I771" s="17"/>
      <c r="J771" s="22"/>
      <c r="K771" s="22"/>
      <c r="L771" s="17"/>
      <c r="M771" s="22"/>
      <c r="N771" s="22"/>
      <c r="P771" s="17"/>
    </row>
    <row r="772" spans="1:16" ht="12.75" customHeight="1" x14ac:dyDescent="0.15">
      <c r="A772" s="17"/>
      <c r="B772" s="17"/>
      <c r="C772" s="17"/>
      <c r="E772" s="17"/>
      <c r="F772" s="17"/>
      <c r="G772" s="17"/>
      <c r="H772" s="17"/>
      <c r="I772" s="17"/>
      <c r="J772" s="22"/>
      <c r="K772" s="22"/>
      <c r="L772" s="17"/>
      <c r="M772" s="22"/>
      <c r="N772" s="22"/>
      <c r="P772" s="17"/>
    </row>
    <row r="773" spans="1:16" ht="12.75" customHeight="1" x14ac:dyDescent="0.15">
      <c r="A773" s="17"/>
      <c r="B773" s="17"/>
      <c r="C773" s="17"/>
      <c r="E773" s="17"/>
      <c r="F773" s="17"/>
      <c r="G773" s="17"/>
      <c r="H773" s="17"/>
      <c r="I773" s="17"/>
      <c r="J773" s="22"/>
      <c r="K773" s="22"/>
      <c r="L773" s="17"/>
      <c r="M773" s="22"/>
      <c r="N773" s="22"/>
      <c r="P773" s="17"/>
    </row>
    <row r="774" spans="1:16" ht="12.75" customHeight="1" x14ac:dyDescent="0.15">
      <c r="A774" s="17"/>
      <c r="B774" s="17"/>
      <c r="C774" s="17"/>
      <c r="E774" s="17"/>
      <c r="F774" s="17"/>
      <c r="G774" s="17"/>
      <c r="H774" s="17"/>
      <c r="I774" s="17"/>
      <c r="J774" s="22"/>
      <c r="K774" s="22"/>
      <c r="L774" s="17"/>
      <c r="M774" s="22"/>
      <c r="N774" s="22"/>
      <c r="P774" s="17"/>
    </row>
    <row r="775" spans="1:16" ht="12.75" customHeight="1" x14ac:dyDescent="0.15">
      <c r="A775" s="17"/>
      <c r="B775" s="17"/>
      <c r="C775" s="17"/>
      <c r="E775" s="17"/>
      <c r="F775" s="17"/>
      <c r="G775" s="17"/>
      <c r="H775" s="17"/>
      <c r="I775" s="17"/>
      <c r="J775" s="22"/>
      <c r="K775" s="22"/>
      <c r="L775" s="17"/>
      <c r="M775" s="22"/>
      <c r="N775" s="22"/>
      <c r="P775" s="17"/>
    </row>
    <row r="776" spans="1:16" ht="12.75" customHeight="1" x14ac:dyDescent="0.15">
      <c r="A776" s="17"/>
      <c r="B776" s="17"/>
      <c r="C776" s="17"/>
      <c r="E776" s="17"/>
      <c r="F776" s="17"/>
      <c r="G776" s="17"/>
      <c r="H776" s="17"/>
      <c r="I776" s="17"/>
      <c r="J776" s="22"/>
      <c r="K776" s="22"/>
      <c r="L776" s="17"/>
      <c r="M776" s="22"/>
      <c r="N776" s="22"/>
      <c r="P776" s="17"/>
    </row>
    <row r="777" spans="1:16" ht="12.75" customHeight="1" x14ac:dyDescent="0.15">
      <c r="A777" s="17"/>
      <c r="B777" s="17"/>
      <c r="C777" s="17"/>
      <c r="E777" s="17"/>
      <c r="F777" s="17"/>
      <c r="G777" s="17"/>
      <c r="H777" s="17"/>
      <c r="I777" s="17"/>
      <c r="J777" s="22"/>
      <c r="K777" s="22"/>
      <c r="L777" s="17"/>
      <c r="M777" s="22"/>
      <c r="N777" s="22"/>
      <c r="P777" s="17"/>
    </row>
    <row r="778" spans="1:16" ht="12.75" customHeight="1" x14ac:dyDescent="0.15">
      <c r="A778" s="17"/>
      <c r="B778" s="17"/>
      <c r="C778" s="17"/>
      <c r="E778" s="17"/>
      <c r="F778" s="17"/>
      <c r="G778" s="17"/>
      <c r="H778" s="17"/>
      <c r="I778" s="17"/>
      <c r="J778" s="22"/>
      <c r="K778" s="22"/>
      <c r="L778" s="17"/>
      <c r="M778" s="22"/>
      <c r="N778" s="22"/>
      <c r="P778" s="17"/>
    </row>
    <row r="779" spans="1:16" ht="12.75" customHeight="1" x14ac:dyDescent="0.15">
      <c r="A779" s="17"/>
      <c r="B779" s="17"/>
      <c r="C779" s="17"/>
      <c r="E779" s="17"/>
      <c r="F779" s="17"/>
      <c r="G779" s="17"/>
      <c r="H779" s="17"/>
      <c r="I779" s="17"/>
      <c r="J779" s="22"/>
      <c r="K779" s="22"/>
      <c r="L779" s="17"/>
      <c r="M779" s="22"/>
      <c r="N779" s="22"/>
      <c r="P779" s="17"/>
    </row>
    <row r="780" spans="1:16" ht="12.75" customHeight="1" x14ac:dyDescent="0.15">
      <c r="A780" s="17"/>
      <c r="B780" s="17"/>
      <c r="C780" s="17"/>
      <c r="E780" s="17"/>
      <c r="F780" s="17"/>
      <c r="G780" s="17"/>
      <c r="H780" s="17"/>
      <c r="I780" s="17"/>
      <c r="J780" s="22"/>
      <c r="K780" s="22"/>
      <c r="L780" s="17"/>
      <c r="M780" s="22"/>
      <c r="N780" s="22"/>
      <c r="P780" s="17"/>
    </row>
    <row r="781" spans="1:16" ht="12.75" customHeight="1" x14ac:dyDescent="0.15">
      <c r="A781" s="17"/>
      <c r="B781" s="17"/>
      <c r="C781" s="17"/>
      <c r="E781" s="17"/>
      <c r="F781" s="17"/>
      <c r="G781" s="17"/>
      <c r="H781" s="17"/>
      <c r="I781" s="17"/>
      <c r="J781" s="22"/>
      <c r="K781" s="22"/>
      <c r="L781" s="17"/>
      <c r="M781" s="22"/>
      <c r="N781" s="22"/>
      <c r="P781" s="17"/>
    </row>
    <row r="782" spans="1:16" ht="12.75" customHeight="1" x14ac:dyDescent="0.15">
      <c r="A782" s="17"/>
      <c r="B782" s="17"/>
      <c r="C782" s="17"/>
      <c r="E782" s="17"/>
      <c r="F782" s="17"/>
      <c r="G782" s="17"/>
      <c r="H782" s="17"/>
      <c r="I782" s="17"/>
      <c r="J782" s="22"/>
      <c r="K782" s="22"/>
      <c r="L782" s="17"/>
      <c r="M782" s="22"/>
      <c r="N782" s="22"/>
      <c r="P782" s="17"/>
    </row>
    <row r="783" spans="1:16" ht="12.75" customHeight="1" x14ac:dyDescent="0.15">
      <c r="A783" s="17"/>
      <c r="B783" s="17"/>
      <c r="C783" s="17"/>
      <c r="E783" s="17"/>
      <c r="F783" s="17"/>
      <c r="G783" s="17"/>
      <c r="H783" s="17"/>
      <c r="I783" s="17"/>
      <c r="J783" s="22"/>
      <c r="K783" s="22"/>
      <c r="L783" s="17"/>
      <c r="M783" s="22"/>
      <c r="N783" s="22"/>
      <c r="P783" s="17"/>
    </row>
    <row r="784" spans="1:16" ht="12.75" customHeight="1" x14ac:dyDescent="0.15">
      <c r="A784" s="17"/>
      <c r="B784" s="17"/>
      <c r="C784" s="17"/>
      <c r="E784" s="17"/>
      <c r="F784" s="17"/>
      <c r="G784" s="17"/>
      <c r="H784" s="17"/>
      <c r="I784" s="17"/>
      <c r="J784" s="22"/>
      <c r="K784" s="22"/>
      <c r="L784" s="17"/>
      <c r="M784" s="22"/>
      <c r="N784" s="22"/>
      <c r="P784" s="17"/>
    </row>
    <row r="785" spans="1:16" ht="12.75" customHeight="1" x14ac:dyDescent="0.15">
      <c r="A785" s="17"/>
      <c r="B785" s="17"/>
      <c r="C785" s="17"/>
      <c r="E785" s="17"/>
      <c r="F785" s="17"/>
      <c r="G785" s="17"/>
      <c r="H785" s="17"/>
      <c r="I785" s="17"/>
      <c r="J785" s="22"/>
      <c r="K785" s="22"/>
      <c r="L785" s="17"/>
      <c r="M785" s="22"/>
      <c r="N785" s="22"/>
      <c r="P785" s="17"/>
    </row>
    <row r="786" spans="1:16" ht="12.75" customHeight="1" x14ac:dyDescent="0.15">
      <c r="A786" s="17"/>
      <c r="B786" s="17"/>
      <c r="C786" s="17"/>
      <c r="E786" s="17"/>
      <c r="F786" s="17"/>
      <c r="G786" s="17"/>
      <c r="H786" s="17"/>
      <c r="I786" s="17"/>
      <c r="J786" s="22"/>
      <c r="K786" s="22"/>
      <c r="L786" s="17"/>
      <c r="M786" s="22"/>
      <c r="N786" s="22"/>
      <c r="P786" s="17"/>
    </row>
    <row r="787" spans="1:16" ht="12.75" customHeight="1" x14ac:dyDescent="0.15">
      <c r="A787" s="17"/>
      <c r="B787" s="17"/>
      <c r="C787" s="17"/>
      <c r="E787" s="17"/>
      <c r="F787" s="17"/>
      <c r="G787" s="17"/>
      <c r="H787" s="17"/>
      <c r="I787" s="17"/>
      <c r="J787" s="22"/>
      <c r="K787" s="22"/>
      <c r="L787" s="17"/>
      <c r="M787" s="22"/>
      <c r="N787" s="22"/>
      <c r="P787" s="17"/>
    </row>
    <row r="788" spans="1:16" ht="12.75" customHeight="1" x14ac:dyDescent="0.15">
      <c r="A788" s="17"/>
      <c r="B788" s="17"/>
      <c r="C788" s="17"/>
      <c r="E788" s="17"/>
      <c r="F788" s="17"/>
      <c r="G788" s="17"/>
      <c r="H788" s="17"/>
      <c r="I788" s="17"/>
      <c r="J788" s="22"/>
      <c r="K788" s="22"/>
      <c r="L788" s="17"/>
      <c r="M788" s="22"/>
      <c r="N788" s="22"/>
      <c r="P788" s="17"/>
    </row>
    <row r="789" spans="1:16" ht="12.75" customHeight="1" x14ac:dyDescent="0.15">
      <c r="A789" s="17"/>
      <c r="B789" s="17"/>
      <c r="C789" s="17"/>
      <c r="E789" s="17"/>
      <c r="F789" s="17"/>
      <c r="G789" s="17"/>
      <c r="H789" s="17"/>
      <c r="I789" s="17"/>
      <c r="J789" s="22"/>
      <c r="K789" s="22"/>
      <c r="L789" s="17"/>
      <c r="M789" s="22"/>
      <c r="N789" s="22"/>
      <c r="P789" s="17"/>
    </row>
    <row r="790" spans="1:16" ht="12.75" customHeight="1" x14ac:dyDescent="0.15">
      <c r="A790" s="17"/>
      <c r="B790" s="17"/>
      <c r="C790" s="17"/>
      <c r="E790" s="17"/>
      <c r="F790" s="17"/>
      <c r="G790" s="17"/>
      <c r="H790" s="17"/>
      <c r="I790" s="17"/>
      <c r="J790" s="22"/>
      <c r="K790" s="22"/>
      <c r="L790" s="17"/>
      <c r="M790" s="22"/>
      <c r="N790" s="22"/>
      <c r="P790" s="17"/>
    </row>
    <row r="791" spans="1:16" ht="12.75" customHeight="1" x14ac:dyDescent="0.15">
      <c r="A791" s="17"/>
      <c r="B791" s="17"/>
      <c r="C791" s="17"/>
      <c r="E791" s="17"/>
      <c r="F791" s="17"/>
      <c r="G791" s="17"/>
      <c r="H791" s="17"/>
      <c r="I791" s="17"/>
      <c r="J791" s="22"/>
      <c r="K791" s="22"/>
      <c r="L791" s="17"/>
      <c r="M791" s="22"/>
      <c r="N791" s="22"/>
      <c r="P791" s="17"/>
    </row>
    <row r="792" spans="1:16" ht="12.75" customHeight="1" x14ac:dyDescent="0.15">
      <c r="A792" s="17"/>
      <c r="B792" s="17"/>
      <c r="C792" s="17"/>
      <c r="E792" s="17"/>
      <c r="F792" s="17"/>
      <c r="G792" s="17"/>
      <c r="H792" s="17"/>
      <c r="I792" s="17"/>
      <c r="J792" s="22"/>
      <c r="K792" s="22"/>
      <c r="L792" s="17"/>
      <c r="M792" s="22"/>
      <c r="N792" s="22"/>
      <c r="P792" s="17"/>
    </row>
    <row r="793" spans="1:16" ht="12.75" customHeight="1" x14ac:dyDescent="0.15">
      <c r="A793" s="17"/>
      <c r="B793" s="17"/>
      <c r="C793" s="17"/>
      <c r="E793" s="17"/>
      <c r="F793" s="17"/>
      <c r="G793" s="17"/>
      <c r="H793" s="17"/>
      <c r="I793" s="17"/>
      <c r="J793" s="22"/>
      <c r="K793" s="22"/>
      <c r="L793" s="17"/>
      <c r="M793" s="22"/>
      <c r="N793" s="22"/>
      <c r="P793" s="17"/>
    </row>
    <row r="794" spans="1:16" ht="12.75" customHeight="1" x14ac:dyDescent="0.15">
      <c r="A794" s="17"/>
      <c r="B794" s="17"/>
      <c r="C794" s="17"/>
      <c r="E794" s="17"/>
      <c r="F794" s="17"/>
      <c r="G794" s="17"/>
      <c r="H794" s="17"/>
      <c r="I794" s="17"/>
      <c r="J794" s="22"/>
      <c r="K794" s="22"/>
      <c r="L794" s="17"/>
      <c r="M794" s="22"/>
      <c r="N794" s="22"/>
      <c r="P794" s="17"/>
    </row>
    <row r="795" spans="1:16" ht="12.75" customHeight="1" x14ac:dyDescent="0.15">
      <c r="A795" s="17"/>
      <c r="B795" s="17"/>
      <c r="C795" s="17"/>
      <c r="E795" s="17"/>
      <c r="F795" s="17"/>
      <c r="G795" s="17"/>
      <c r="H795" s="17"/>
      <c r="I795" s="17"/>
      <c r="J795" s="22"/>
      <c r="K795" s="22"/>
      <c r="L795" s="17"/>
      <c r="M795" s="22"/>
      <c r="N795" s="22"/>
      <c r="P795" s="17"/>
    </row>
    <row r="796" spans="1:16" ht="12.75" customHeight="1" x14ac:dyDescent="0.15">
      <c r="A796" s="17"/>
      <c r="B796" s="17"/>
      <c r="C796" s="17"/>
      <c r="E796" s="17"/>
      <c r="F796" s="17"/>
      <c r="G796" s="17"/>
      <c r="H796" s="17"/>
      <c r="I796" s="17"/>
      <c r="J796" s="22"/>
      <c r="K796" s="22"/>
      <c r="L796" s="17"/>
      <c r="M796" s="22"/>
      <c r="N796" s="22"/>
      <c r="P796" s="17"/>
    </row>
    <row r="797" spans="1:16" ht="12.75" customHeight="1" x14ac:dyDescent="0.15">
      <c r="A797" s="17"/>
      <c r="B797" s="17"/>
      <c r="C797" s="17"/>
      <c r="E797" s="17"/>
      <c r="F797" s="17"/>
      <c r="G797" s="17"/>
      <c r="H797" s="17"/>
      <c r="I797" s="17"/>
      <c r="J797" s="22"/>
      <c r="K797" s="22"/>
      <c r="L797" s="17"/>
      <c r="M797" s="22"/>
      <c r="N797" s="22"/>
      <c r="P797" s="17"/>
    </row>
    <row r="798" spans="1:16" ht="12.75" customHeight="1" x14ac:dyDescent="0.15">
      <c r="A798" s="17"/>
      <c r="B798" s="17"/>
      <c r="C798" s="17"/>
      <c r="E798" s="17"/>
      <c r="F798" s="17"/>
      <c r="G798" s="17"/>
      <c r="H798" s="17"/>
      <c r="I798" s="17"/>
      <c r="J798" s="22"/>
      <c r="K798" s="22"/>
      <c r="L798" s="17"/>
      <c r="M798" s="22"/>
      <c r="N798" s="22"/>
      <c r="P798" s="17"/>
    </row>
    <row r="799" spans="1:16" ht="12.75" customHeight="1" x14ac:dyDescent="0.15">
      <c r="A799" s="17"/>
      <c r="B799" s="17"/>
      <c r="C799" s="17"/>
      <c r="E799" s="17"/>
      <c r="F799" s="17"/>
      <c r="G799" s="17"/>
      <c r="H799" s="17"/>
      <c r="I799" s="17"/>
      <c r="J799" s="22"/>
      <c r="K799" s="22"/>
      <c r="L799" s="17"/>
      <c r="M799" s="22"/>
      <c r="N799" s="22"/>
      <c r="P799" s="17"/>
    </row>
    <row r="800" spans="1:16" ht="12.75" customHeight="1" x14ac:dyDescent="0.15">
      <c r="A800" s="17"/>
      <c r="B800" s="17"/>
      <c r="C800" s="17"/>
      <c r="E800" s="17"/>
      <c r="F800" s="17"/>
      <c r="G800" s="17"/>
      <c r="H800" s="17"/>
      <c r="I800" s="17"/>
      <c r="J800" s="22"/>
      <c r="K800" s="22"/>
      <c r="L800" s="17"/>
      <c r="M800" s="22"/>
      <c r="N800" s="22"/>
      <c r="P800" s="17"/>
    </row>
    <row r="801" spans="1:16" ht="12.75" customHeight="1" x14ac:dyDescent="0.15">
      <c r="A801" s="17"/>
      <c r="B801" s="17"/>
      <c r="C801" s="17"/>
      <c r="E801" s="17"/>
      <c r="F801" s="17"/>
      <c r="G801" s="17"/>
      <c r="H801" s="17"/>
      <c r="I801" s="17"/>
      <c r="J801" s="22"/>
      <c r="K801" s="22"/>
      <c r="L801" s="17"/>
      <c r="M801" s="22"/>
      <c r="N801" s="22"/>
      <c r="P801" s="17"/>
    </row>
    <row r="802" spans="1:16" ht="12.75" customHeight="1" x14ac:dyDescent="0.15">
      <c r="A802" s="17"/>
      <c r="B802" s="17"/>
      <c r="C802" s="17"/>
      <c r="E802" s="17"/>
      <c r="F802" s="17"/>
      <c r="G802" s="17"/>
      <c r="H802" s="17"/>
      <c r="I802" s="17"/>
      <c r="J802" s="22"/>
      <c r="K802" s="22"/>
      <c r="L802" s="17"/>
      <c r="M802" s="22"/>
      <c r="N802" s="22"/>
      <c r="P802" s="17"/>
    </row>
    <row r="803" spans="1:16" ht="12.75" customHeight="1" x14ac:dyDescent="0.15">
      <c r="A803" s="17"/>
      <c r="B803" s="17"/>
      <c r="C803" s="17"/>
      <c r="E803" s="17"/>
      <c r="F803" s="17"/>
      <c r="G803" s="17"/>
      <c r="H803" s="17"/>
      <c r="I803" s="17"/>
      <c r="J803" s="22"/>
      <c r="K803" s="22"/>
      <c r="L803" s="17"/>
      <c r="M803" s="22"/>
      <c r="N803" s="22"/>
      <c r="P803" s="17"/>
    </row>
    <row r="804" spans="1:16" ht="12.75" customHeight="1" x14ac:dyDescent="0.15">
      <c r="A804" s="17"/>
      <c r="B804" s="17"/>
      <c r="C804" s="17"/>
      <c r="E804" s="17"/>
      <c r="F804" s="17"/>
      <c r="G804" s="17"/>
      <c r="H804" s="17"/>
      <c r="I804" s="17"/>
      <c r="J804" s="22"/>
      <c r="K804" s="22"/>
      <c r="L804" s="17"/>
      <c r="M804" s="22"/>
      <c r="N804" s="22"/>
      <c r="P804" s="17"/>
    </row>
    <row r="805" spans="1:16" ht="12.75" customHeight="1" x14ac:dyDescent="0.15">
      <c r="A805" s="17"/>
      <c r="B805" s="17"/>
      <c r="C805" s="17"/>
      <c r="E805" s="17"/>
      <c r="F805" s="17"/>
      <c r="G805" s="17"/>
      <c r="H805" s="17"/>
      <c r="I805" s="17"/>
      <c r="J805" s="22"/>
      <c r="K805" s="22"/>
      <c r="L805" s="17"/>
      <c r="M805" s="22"/>
      <c r="N805" s="22"/>
      <c r="P805" s="17"/>
    </row>
    <row r="806" spans="1:16" ht="12.75" customHeight="1" x14ac:dyDescent="0.15">
      <c r="A806" s="17"/>
      <c r="B806" s="17"/>
      <c r="C806" s="17"/>
      <c r="E806" s="17"/>
      <c r="F806" s="17"/>
      <c r="G806" s="17"/>
      <c r="H806" s="17"/>
      <c r="I806" s="17"/>
      <c r="J806" s="22"/>
      <c r="K806" s="22"/>
      <c r="L806" s="17"/>
      <c r="M806" s="22"/>
      <c r="N806" s="22"/>
      <c r="P806" s="17"/>
    </row>
    <row r="807" spans="1:16" ht="12.75" customHeight="1" x14ac:dyDescent="0.15">
      <c r="A807" s="17"/>
      <c r="B807" s="17"/>
      <c r="C807" s="17"/>
      <c r="E807" s="17"/>
      <c r="F807" s="17"/>
      <c r="G807" s="17"/>
      <c r="H807" s="17"/>
      <c r="I807" s="17"/>
      <c r="J807" s="22"/>
      <c r="K807" s="22"/>
      <c r="L807" s="17"/>
      <c r="M807" s="22"/>
      <c r="N807" s="22"/>
      <c r="P807" s="17"/>
    </row>
    <row r="808" spans="1:16" ht="12.75" customHeight="1" x14ac:dyDescent="0.15">
      <c r="A808" s="17"/>
      <c r="B808" s="17"/>
      <c r="C808" s="17"/>
      <c r="E808" s="17"/>
      <c r="F808" s="17"/>
      <c r="G808" s="17"/>
      <c r="H808" s="17"/>
      <c r="I808" s="17"/>
      <c r="J808" s="22"/>
      <c r="K808" s="22"/>
      <c r="L808" s="17"/>
      <c r="M808" s="22"/>
      <c r="N808" s="22"/>
      <c r="P808" s="17"/>
    </row>
    <row r="809" spans="1:16" ht="12.75" customHeight="1" x14ac:dyDescent="0.15">
      <c r="A809" s="17"/>
      <c r="B809" s="17"/>
      <c r="C809" s="17"/>
      <c r="E809" s="17"/>
      <c r="F809" s="17"/>
      <c r="G809" s="17"/>
      <c r="H809" s="17"/>
      <c r="I809" s="17"/>
      <c r="J809" s="22"/>
      <c r="K809" s="22"/>
      <c r="L809" s="17"/>
      <c r="M809" s="22"/>
      <c r="N809" s="22"/>
      <c r="P809" s="17"/>
    </row>
    <row r="810" spans="1:16" ht="12.75" customHeight="1" x14ac:dyDescent="0.15">
      <c r="A810" s="17"/>
      <c r="B810" s="17"/>
      <c r="C810" s="17"/>
      <c r="E810" s="17"/>
      <c r="F810" s="17"/>
      <c r="G810" s="17"/>
      <c r="H810" s="17"/>
      <c r="I810" s="17"/>
      <c r="J810" s="22"/>
      <c r="K810" s="22"/>
      <c r="L810" s="17"/>
      <c r="M810" s="22"/>
      <c r="N810" s="22"/>
      <c r="P810" s="17"/>
    </row>
    <row r="811" spans="1:16" ht="12.75" customHeight="1" x14ac:dyDescent="0.15">
      <c r="A811" s="17"/>
      <c r="B811" s="17"/>
      <c r="C811" s="17"/>
      <c r="E811" s="17"/>
      <c r="F811" s="17"/>
      <c r="G811" s="17"/>
      <c r="H811" s="17"/>
      <c r="I811" s="17"/>
      <c r="J811" s="22"/>
      <c r="K811" s="22"/>
      <c r="L811" s="17"/>
      <c r="M811" s="22"/>
      <c r="N811" s="22"/>
      <c r="P811" s="17"/>
    </row>
    <row r="812" spans="1:16" ht="12.75" customHeight="1" x14ac:dyDescent="0.15">
      <c r="A812" s="17"/>
      <c r="B812" s="17"/>
      <c r="C812" s="17"/>
      <c r="E812" s="17"/>
      <c r="F812" s="17"/>
      <c r="G812" s="17"/>
      <c r="H812" s="17"/>
      <c r="I812" s="17"/>
      <c r="J812" s="22"/>
      <c r="K812" s="22"/>
      <c r="L812" s="17"/>
      <c r="M812" s="22"/>
      <c r="N812" s="22"/>
      <c r="P812" s="17"/>
    </row>
    <row r="813" spans="1:16" ht="12.75" customHeight="1" x14ac:dyDescent="0.15">
      <c r="A813" s="17"/>
      <c r="B813" s="17"/>
      <c r="C813" s="17"/>
      <c r="E813" s="17"/>
      <c r="F813" s="17"/>
      <c r="G813" s="17"/>
      <c r="H813" s="17"/>
      <c r="I813" s="17"/>
      <c r="J813" s="22"/>
      <c r="K813" s="22"/>
      <c r="L813" s="17"/>
      <c r="M813" s="22"/>
      <c r="N813" s="22"/>
      <c r="P813" s="17"/>
    </row>
    <row r="814" spans="1:16" ht="12.75" customHeight="1" x14ac:dyDescent="0.15">
      <c r="A814" s="17"/>
      <c r="B814" s="17"/>
      <c r="C814" s="17"/>
      <c r="E814" s="17"/>
      <c r="F814" s="17"/>
      <c r="G814" s="17"/>
      <c r="H814" s="17"/>
      <c r="I814" s="17"/>
      <c r="J814" s="22"/>
      <c r="K814" s="22"/>
      <c r="L814" s="17"/>
      <c r="M814" s="22"/>
      <c r="N814" s="22"/>
      <c r="P814" s="17"/>
    </row>
    <row r="815" spans="1:16" ht="12.75" customHeight="1" x14ac:dyDescent="0.15">
      <c r="A815" s="17"/>
      <c r="B815" s="17"/>
      <c r="C815" s="17"/>
      <c r="E815" s="17"/>
      <c r="F815" s="17"/>
      <c r="G815" s="17"/>
      <c r="H815" s="17"/>
      <c r="I815" s="17"/>
      <c r="J815" s="22"/>
      <c r="K815" s="22"/>
      <c r="L815" s="17"/>
      <c r="M815" s="22"/>
      <c r="N815" s="22"/>
      <c r="P815" s="17"/>
    </row>
    <row r="816" spans="1:16" ht="12.75" customHeight="1" x14ac:dyDescent="0.15">
      <c r="A816" s="17"/>
      <c r="B816" s="17"/>
      <c r="C816" s="17"/>
      <c r="E816" s="17"/>
      <c r="F816" s="17"/>
      <c r="G816" s="17"/>
      <c r="H816" s="17"/>
      <c r="I816" s="17"/>
      <c r="J816" s="22"/>
      <c r="K816" s="22"/>
      <c r="L816" s="17"/>
      <c r="M816" s="22"/>
      <c r="N816" s="22"/>
      <c r="P816" s="17"/>
    </row>
    <row r="817" spans="1:16" ht="12.75" customHeight="1" x14ac:dyDescent="0.15">
      <c r="A817" s="17"/>
      <c r="B817" s="17"/>
      <c r="C817" s="17"/>
      <c r="E817" s="17"/>
      <c r="F817" s="17"/>
      <c r="G817" s="17"/>
      <c r="H817" s="17"/>
      <c r="I817" s="17"/>
      <c r="J817" s="22"/>
      <c r="K817" s="22"/>
      <c r="L817" s="17"/>
      <c r="M817" s="22"/>
      <c r="N817" s="22"/>
      <c r="P817" s="17"/>
    </row>
    <row r="818" spans="1:16" ht="12.75" customHeight="1" x14ac:dyDescent="0.15">
      <c r="A818" s="17"/>
      <c r="B818" s="17"/>
      <c r="C818" s="17"/>
      <c r="E818" s="17"/>
      <c r="F818" s="17"/>
      <c r="G818" s="17"/>
      <c r="H818" s="17"/>
      <c r="I818" s="17"/>
      <c r="J818" s="22"/>
      <c r="K818" s="22"/>
      <c r="L818" s="17"/>
      <c r="M818" s="22"/>
      <c r="N818" s="22"/>
      <c r="P818" s="17"/>
    </row>
    <row r="819" spans="1:16" ht="12.75" customHeight="1" x14ac:dyDescent="0.15">
      <c r="A819" s="17"/>
      <c r="B819" s="17"/>
      <c r="C819" s="17"/>
      <c r="E819" s="17"/>
      <c r="F819" s="17"/>
      <c r="G819" s="17"/>
      <c r="H819" s="17"/>
      <c r="I819" s="17"/>
      <c r="J819" s="22"/>
      <c r="K819" s="22"/>
      <c r="L819" s="17"/>
      <c r="M819" s="22"/>
      <c r="N819" s="22"/>
      <c r="P819" s="17"/>
    </row>
    <row r="820" spans="1:16" ht="12.75" customHeight="1" x14ac:dyDescent="0.15">
      <c r="A820" s="17"/>
      <c r="B820" s="17"/>
      <c r="C820" s="17"/>
      <c r="E820" s="17"/>
      <c r="F820" s="17"/>
      <c r="G820" s="17"/>
      <c r="H820" s="17"/>
      <c r="I820" s="17"/>
      <c r="J820" s="22"/>
      <c r="K820" s="22"/>
      <c r="L820" s="17"/>
      <c r="M820" s="22"/>
      <c r="N820" s="22"/>
      <c r="P820" s="17"/>
    </row>
    <row r="821" spans="1:16" ht="12.75" customHeight="1" x14ac:dyDescent="0.15">
      <c r="A821" s="17"/>
      <c r="B821" s="17"/>
      <c r="C821" s="17"/>
      <c r="E821" s="17"/>
      <c r="F821" s="17"/>
      <c r="G821" s="17"/>
      <c r="H821" s="17"/>
      <c r="I821" s="17"/>
      <c r="J821" s="22"/>
      <c r="K821" s="22"/>
      <c r="L821" s="17"/>
      <c r="M821" s="22"/>
      <c r="N821" s="22"/>
      <c r="P821" s="17"/>
    </row>
    <row r="822" spans="1:16" ht="12.75" customHeight="1" x14ac:dyDescent="0.15">
      <c r="A822" s="17"/>
      <c r="B822" s="17"/>
      <c r="C822" s="17"/>
      <c r="E822" s="17"/>
      <c r="F822" s="17"/>
      <c r="G822" s="17"/>
      <c r="H822" s="17"/>
      <c r="I822" s="17"/>
      <c r="J822" s="22"/>
      <c r="K822" s="22"/>
      <c r="L822" s="17"/>
      <c r="M822" s="22"/>
      <c r="N822" s="22"/>
      <c r="P822" s="17"/>
    </row>
    <row r="823" spans="1:16" ht="12.75" customHeight="1" x14ac:dyDescent="0.15">
      <c r="A823" s="17"/>
      <c r="B823" s="17"/>
      <c r="C823" s="17"/>
      <c r="E823" s="17"/>
      <c r="F823" s="17"/>
      <c r="G823" s="17"/>
      <c r="H823" s="17"/>
      <c r="I823" s="17"/>
      <c r="J823" s="22"/>
      <c r="K823" s="22"/>
      <c r="L823" s="17"/>
      <c r="M823" s="22"/>
      <c r="N823" s="22"/>
      <c r="P823" s="17"/>
    </row>
    <row r="824" spans="1:16" ht="12.75" customHeight="1" x14ac:dyDescent="0.15">
      <c r="A824" s="17"/>
      <c r="B824" s="17"/>
      <c r="C824" s="17"/>
      <c r="E824" s="17"/>
      <c r="F824" s="17"/>
      <c r="G824" s="17"/>
      <c r="H824" s="17"/>
      <c r="I824" s="17"/>
      <c r="J824" s="22"/>
      <c r="K824" s="22"/>
      <c r="L824" s="17"/>
      <c r="M824" s="22"/>
      <c r="N824" s="22"/>
      <c r="P824" s="17"/>
    </row>
    <row r="825" spans="1:16" ht="12.75" customHeight="1" x14ac:dyDescent="0.15">
      <c r="A825" s="17"/>
      <c r="B825" s="17"/>
      <c r="C825" s="17"/>
      <c r="E825" s="17"/>
      <c r="F825" s="17"/>
      <c r="G825" s="17"/>
      <c r="H825" s="17"/>
      <c r="I825" s="17"/>
      <c r="J825" s="22"/>
      <c r="K825" s="22"/>
      <c r="L825" s="17"/>
      <c r="M825" s="22"/>
      <c r="N825" s="22"/>
      <c r="P825" s="17"/>
    </row>
    <row r="826" spans="1:16" ht="12.75" customHeight="1" x14ac:dyDescent="0.15">
      <c r="A826" s="17"/>
      <c r="B826" s="17"/>
      <c r="C826" s="17"/>
      <c r="E826" s="17"/>
      <c r="F826" s="17"/>
      <c r="G826" s="17"/>
      <c r="H826" s="17"/>
      <c r="I826" s="17"/>
      <c r="J826" s="22"/>
      <c r="K826" s="22"/>
      <c r="L826" s="17"/>
      <c r="M826" s="22"/>
      <c r="N826" s="22"/>
      <c r="P826" s="17"/>
    </row>
    <row r="827" spans="1:16" ht="12.75" customHeight="1" x14ac:dyDescent="0.15">
      <c r="A827" s="17"/>
      <c r="B827" s="17"/>
      <c r="C827" s="17"/>
      <c r="E827" s="17"/>
      <c r="F827" s="17"/>
      <c r="G827" s="17"/>
      <c r="H827" s="17"/>
      <c r="I827" s="17"/>
      <c r="J827" s="22"/>
      <c r="K827" s="22"/>
      <c r="L827" s="17"/>
      <c r="M827" s="22"/>
      <c r="N827" s="22"/>
      <c r="P827" s="17"/>
    </row>
    <row r="828" spans="1:16" ht="12.75" customHeight="1" x14ac:dyDescent="0.15">
      <c r="A828" s="17"/>
      <c r="B828" s="17"/>
      <c r="C828" s="17"/>
      <c r="E828" s="17"/>
      <c r="F828" s="17"/>
      <c r="G828" s="17"/>
      <c r="H828" s="17"/>
      <c r="I828" s="17"/>
      <c r="J828" s="22"/>
      <c r="K828" s="22"/>
      <c r="L828" s="17"/>
      <c r="M828" s="22"/>
      <c r="N828" s="22"/>
      <c r="P828" s="17"/>
    </row>
    <row r="829" spans="1:16" ht="12.75" customHeight="1" x14ac:dyDescent="0.15">
      <c r="A829" s="17"/>
      <c r="B829" s="17"/>
      <c r="C829" s="17"/>
      <c r="E829" s="17"/>
      <c r="F829" s="17"/>
      <c r="G829" s="17"/>
      <c r="H829" s="17"/>
      <c r="I829" s="17"/>
      <c r="J829" s="22"/>
      <c r="K829" s="22"/>
      <c r="L829" s="17"/>
      <c r="M829" s="22"/>
      <c r="N829" s="22"/>
      <c r="P829" s="17"/>
    </row>
    <row r="830" spans="1:16" ht="12.75" customHeight="1" x14ac:dyDescent="0.15">
      <c r="A830" s="17"/>
      <c r="B830" s="17"/>
      <c r="C830" s="17"/>
      <c r="E830" s="17"/>
      <c r="F830" s="17"/>
      <c r="G830" s="17"/>
      <c r="H830" s="17"/>
      <c r="I830" s="17"/>
      <c r="J830" s="22"/>
      <c r="K830" s="22"/>
      <c r="L830" s="17"/>
      <c r="M830" s="22"/>
      <c r="N830" s="22"/>
      <c r="P830" s="17"/>
    </row>
    <row r="831" spans="1:16" ht="12.75" customHeight="1" x14ac:dyDescent="0.15">
      <c r="A831" s="17"/>
      <c r="B831" s="17"/>
      <c r="C831" s="17"/>
      <c r="E831" s="17"/>
      <c r="F831" s="17"/>
      <c r="G831" s="17"/>
      <c r="H831" s="17"/>
      <c r="I831" s="17"/>
      <c r="J831" s="22"/>
      <c r="K831" s="22"/>
      <c r="L831" s="17"/>
      <c r="M831" s="22"/>
      <c r="N831" s="22"/>
      <c r="P831" s="17"/>
    </row>
    <row r="832" spans="1:16" ht="12.75" customHeight="1" x14ac:dyDescent="0.15">
      <c r="A832" s="17"/>
      <c r="B832" s="17"/>
      <c r="C832" s="17"/>
      <c r="E832" s="17"/>
      <c r="F832" s="17"/>
      <c r="G832" s="17"/>
      <c r="H832" s="17"/>
      <c r="I832" s="17"/>
      <c r="J832" s="22"/>
      <c r="K832" s="22"/>
      <c r="L832" s="17"/>
      <c r="M832" s="22"/>
      <c r="N832" s="22"/>
      <c r="P832" s="17"/>
    </row>
    <row r="833" spans="1:16" ht="12.75" customHeight="1" x14ac:dyDescent="0.15">
      <c r="A833" s="17"/>
      <c r="B833" s="17"/>
      <c r="C833" s="17"/>
      <c r="E833" s="17"/>
      <c r="F833" s="17"/>
      <c r="G833" s="17"/>
      <c r="H833" s="17"/>
      <c r="I833" s="17"/>
      <c r="J833" s="22"/>
      <c r="K833" s="22"/>
      <c r="L833" s="17"/>
      <c r="M833" s="22"/>
      <c r="N833" s="22"/>
      <c r="P833" s="17"/>
    </row>
    <row r="834" spans="1:16" ht="12.75" customHeight="1" x14ac:dyDescent="0.15">
      <c r="A834" s="17"/>
      <c r="B834" s="17"/>
      <c r="C834" s="17"/>
      <c r="E834" s="17"/>
      <c r="F834" s="17"/>
      <c r="G834" s="17"/>
      <c r="H834" s="17"/>
      <c r="I834" s="17"/>
      <c r="J834" s="22"/>
      <c r="K834" s="22"/>
      <c r="L834" s="17"/>
      <c r="M834" s="22"/>
      <c r="N834" s="22"/>
      <c r="P834" s="17"/>
    </row>
    <row r="835" spans="1:16" ht="12.75" customHeight="1" x14ac:dyDescent="0.15">
      <c r="A835" s="17"/>
      <c r="B835" s="17"/>
      <c r="C835" s="17"/>
      <c r="E835" s="17"/>
      <c r="F835" s="17"/>
      <c r="G835" s="17"/>
      <c r="H835" s="17"/>
      <c r="I835" s="17"/>
      <c r="J835" s="22"/>
      <c r="K835" s="22"/>
      <c r="L835" s="17"/>
      <c r="M835" s="22"/>
      <c r="N835" s="22"/>
      <c r="P835" s="17"/>
    </row>
    <row r="836" spans="1:16" ht="12.75" customHeight="1" x14ac:dyDescent="0.15">
      <c r="A836" s="17"/>
      <c r="B836" s="17"/>
      <c r="C836" s="17"/>
      <c r="E836" s="17"/>
      <c r="F836" s="17"/>
      <c r="G836" s="17"/>
      <c r="H836" s="17"/>
      <c r="I836" s="17"/>
      <c r="J836" s="22"/>
      <c r="K836" s="22"/>
      <c r="L836" s="17"/>
      <c r="M836" s="22"/>
      <c r="N836" s="22"/>
      <c r="P836" s="17"/>
    </row>
    <row r="837" spans="1:16" ht="12.75" customHeight="1" x14ac:dyDescent="0.15">
      <c r="A837" s="17"/>
      <c r="B837" s="17"/>
      <c r="C837" s="17"/>
      <c r="E837" s="17"/>
      <c r="F837" s="17"/>
      <c r="G837" s="17"/>
      <c r="H837" s="17"/>
      <c r="I837" s="17"/>
      <c r="J837" s="22"/>
      <c r="K837" s="22"/>
      <c r="L837" s="17"/>
      <c r="M837" s="22"/>
      <c r="N837" s="22"/>
      <c r="P837" s="17"/>
    </row>
    <row r="838" spans="1:16" ht="12.75" customHeight="1" x14ac:dyDescent="0.15">
      <c r="A838" s="17"/>
      <c r="B838" s="17"/>
      <c r="C838" s="17"/>
      <c r="E838" s="17"/>
      <c r="F838" s="17"/>
      <c r="G838" s="17"/>
      <c r="H838" s="17"/>
      <c r="I838" s="17"/>
      <c r="J838" s="22"/>
      <c r="K838" s="22"/>
      <c r="L838" s="17"/>
      <c r="M838" s="22"/>
      <c r="N838" s="22"/>
      <c r="P838" s="17"/>
    </row>
    <row r="839" spans="1:16" ht="12.75" customHeight="1" x14ac:dyDescent="0.15">
      <c r="A839" s="17"/>
      <c r="B839" s="17"/>
      <c r="C839" s="17"/>
      <c r="E839" s="17"/>
      <c r="F839" s="17"/>
      <c r="G839" s="17"/>
      <c r="H839" s="17"/>
      <c r="I839" s="17"/>
      <c r="J839" s="22"/>
      <c r="K839" s="22"/>
      <c r="L839" s="17"/>
      <c r="M839" s="22"/>
      <c r="N839" s="22"/>
      <c r="P839" s="17"/>
    </row>
    <row r="840" spans="1:16" ht="12.75" customHeight="1" x14ac:dyDescent="0.15">
      <c r="A840" s="17"/>
      <c r="B840" s="17"/>
      <c r="C840" s="17"/>
      <c r="E840" s="17"/>
      <c r="F840" s="17"/>
      <c r="G840" s="17"/>
      <c r="H840" s="17"/>
      <c r="I840" s="17"/>
      <c r="J840" s="22"/>
      <c r="K840" s="22"/>
      <c r="L840" s="17"/>
      <c r="M840" s="22"/>
      <c r="N840" s="22"/>
      <c r="P840" s="17"/>
    </row>
    <row r="841" spans="1:16" ht="12.75" customHeight="1" x14ac:dyDescent="0.15">
      <c r="A841" s="17"/>
      <c r="B841" s="17"/>
      <c r="C841" s="17"/>
      <c r="E841" s="17"/>
      <c r="F841" s="17"/>
      <c r="G841" s="17"/>
      <c r="H841" s="17"/>
      <c r="I841" s="17"/>
      <c r="J841" s="22"/>
      <c r="K841" s="22"/>
      <c r="L841" s="17"/>
      <c r="M841" s="22"/>
      <c r="N841" s="22"/>
      <c r="P841" s="17"/>
    </row>
    <row r="842" spans="1:16" ht="12.75" customHeight="1" x14ac:dyDescent="0.15">
      <c r="A842" s="17"/>
      <c r="B842" s="17"/>
      <c r="C842" s="17"/>
      <c r="E842" s="17"/>
      <c r="F842" s="17"/>
      <c r="G842" s="17"/>
      <c r="H842" s="17"/>
      <c r="I842" s="17"/>
      <c r="J842" s="22"/>
      <c r="K842" s="22"/>
      <c r="L842" s="17"/>
      <c r="M842" s="22"/>
      <c r="N842" s="22"/>
      <c r="P842" s="17"/>
    </row>
    <row r="843" spans="1:16" ht="12.75" customHeight="1" x14ac:dyDescent="0.15">
      <c r="A843" s="17"/>
      <c r="B843" s="17"/>
      <c r="C843" s="17"/>
      <c r="E843" s="17"/>
      <c r="F843" s="17"/>
      <c r="G843" s="17"/>
      <c r="H843" s="17"/>
      <c r="I843" s="17"/>
      <c r="J843" s="22"/>
      <c r="K843" s="22"/>
      <c r="L843" s="17"/>
      <c r="M843" s="22"/>
      <c r="N843" s="22"/>
      <c r="P843" s="17"/>
    </row>
    <row r="844" spans="1:16" ht="12.75" customHeight="1" x14ac:dyDescent="0.15">
      <c r="A844" s="17"/>
      <c r="B844" s="17"/>
      <c r="C844" s="17"/>
      <c r="E844" s="17"/>
      <c r="F844" s="17"/>
      <c r="G844" s="17"/>
      <c r="H844" s="17"/>
      <c r="I844" s="17"/>
      <c r="J844" s="22"/>
      <c r="K844" s="22"/>
      <c r="L844" s="17"/>
      <c r="M844" s="22"/>
      <c r="N844" s="22"/>
      <c r="P844" s="17"/>
    </row>
    <row r="845" spans="1:16" ht="12.75" customHeight="1" x14ac:dyDescent="0.15">
      <c r="A845" s="17"/>
      <c r="B845" s="17"/>
      <c r="C845" s="17"/>
      <c r="E845" s="17"/>
      <c r="F845" s="17"/>
      <c r="G845" s="17"/>
      <c r="H845" s="17"/>
      <c r="I845" s="17"/>
      <c r="J845" s="22"/>
      <c r="K845" s="22"/>
      <c r="L845" s="17"/>
      <c r="M845" s="22"/>
      <c r="N845" s="22"/>
      <c r="P845" s="17"/>
    </row>
    <row r="846" spans="1:16" ht="12.75" customHeight="1" x14ac:dyDescent="0.15">
      <c r="A846" s="17"/>
      <c r="B846" s="17"/>
      <c r="C846" s="17"/>
      <c r="E846" s="17"/>
      <c r="F846" s="17"/>
      <c r="G846" s="17"/>
      <c r="H846" s="17"/>
      <c r="I846" s="17"/>
      <c r="J846" s="22"/>
      <c r="K846" s="22"/>
      <c r="L846" s="17"/>
      <c r="M846" s="22"/>
      <c r="N846" s="22"/>
      <c r="P846" s="17"/>
    </row>
    <row r="847" spans="1:16" ht="12.75" customHeight="1" x14ac:dyDescent="0.15">
      <c r="A847" s="17"/>
      <c r="B847" s="17"/>
      <c r="C847" s="17"/>
      <c r="E847" s="17"/>
      <c r="F847" s="17"/>
      <c r="G847" s="17"/>
      <c r="H847" s="17"/>
      <c r="I847" s="17"/>
      <c r="J847" s="22"/>
      <c r="K847" s="22"/>
      <c r="L847" s="17"/>
      <c r="M847" s="22"/>
      <c r="N847" s="22"/>
      <c r="P847" s="17"/>
    </row>
    <row r="848" spans="1:16" ht="12.75" customHeight="1" x14ac:dyDescent="0.15">
      <c r="A848" s="17"/>
      <c r="B848" s="17"/>
      <c r="C848" s="17"/>
      <c r="E848" s="17"/>
      <c r="F848" s="17"/>
      <c r="G848" s="17"/>
      <c r="H848" s="17"/>
      <c r="I848" s="17"/>
      <c r="J848" s="22"/>
      <c r="K848" s="22"/>
      <c r="L848" s="17"/>
      <c r="M848" s="22"/>
      <c r="N848" s="22"/>
      <c r="P848" s="17"/>
    </row>
    <row r="849" spans="1:16" ht="12.75" customHeight="1" x14ac:dyDescent="0.15">
      <c r="A849" s="17"/>
      <c r="B849" s="17"/>
      <c r="C849" s="17"/>
      <c r="E849" s="17"/>
      <c r="F849" s="17"/>
      <c r="G849" s="17"/>
      <c r="H849" s="17"/>
      <c r="I849" s="17"/>
      <c r="J849" s="22"/>
      <c r="K849" s="22"/>
      <c r="L849" s="17"/>
      <c r="M849" s="22"/>
      <c r="N849" s="22"/>
      <c r="P849" s="17"/>
    </row>
    <row r="850" spans="1:16" ht="12.75" customHeight="1" x14ac:dyDescent="0.15">
      <c r="A850" s="17"/>
      <c r="B850" s="17"/>
      <c r="C850" s="17"/>
      <c r="E850" s="17"/>
      <c r="F850" s="17"/>
      <c r="G850" s="17"/>
      <c r="H850" s="17"/>
      <c r="I850" s="17"/>
      <c r="J850" s="22"/>
      <c r="K850" s="22"/>
      <c r="L850" s="17"/>
      <c r="M850" s="22"/>
      <c r="N850" s="22"/>
      <c r="P850" s="17"/>
    </row>
    <row r="851" spans="1:16" ht="12.75" customHeight="1" x14ac:dyDescent="0.15">
      <c r="A851" s="17"/>
      <c r="B851" s="17"/>
      <c r="C851" s="17"/>
      <c r="E851" s="17"/>
      <c r="F851" s="17"/>
      <c r="G851" s="17"/>
      <c r="H851" s="17"/>
      <c r="I851" s="17"/>
      <c r="J851" s="22"/>
      <c r="K851" s="22"/>
      <c r="L851" s="17"/>
      <c r="M851" s="22"/>
      <c r="N851" s="22"/>
      <c r="P851" s="17"/>
    </row>
    <row r="852" spans="1:16" ht="12.75" customHeight="1" x14ac:dyDescent="0.15">
      <c r="A852" s="17"/>
      <c r="B852" s="17"/>
      <c r="C852" s="17"/>
      <c r="E852" s="17"/>
      <c r="F852" s="17"/>
      <c r="G852" s="17"/>
      <c r="H852" s="17"/>
      <c r="I852" s="17"/>
      <c r="J852" s="22"/>
      <c r="K852" s="22"/>
      <c r="L852" s="17"/>
      <c r="M852" s="22"/>
      <c r="N852" s="22"/>
      <c r="P852" s="17"/>
    </row>
    <row r="853" spans="1:16" ht="12.75" customHeight="1" x14ac:dyDescent="0.15">
      <c r="A853" s="17"/>
      <c r="B853" s="17"/>
      <c r="C853" s="17"/>
      <c r="E853" s="17"/>
      <c r="F853" s="17"/>
      <c r="G853" s="17"/>
      <c r="H853" s="17"/>
      <c r="I853" s="17"/>
      <c r="J853" s="22"/>
      <c r="K853" s="22"/>
      <c r="L853" s="17"/>
      <c r="M853" s="22"/>
      <c r="N853" s="22"/>
      <c r="P853" s="17"/>
    </row>
    <row r="854" spans="1:16" ht="12.75" customHeight="1" x14ac:dyDescent="0.15">
      <c r="A854" s="17"/>
      <c r="B854" s="17"/>
      <c r="C854" s="17"/>
      <c r="E854" s="17"/>
      <c r="F854" s="17"/>
      <c r="G854" s="17"/>
      <c r="H854" s="17"/>
      <c r="I854" s="17"/>
      <c r="J854" s="22"/>
      <c r="K854" s="22"/>
      <c r="L854" s="17"/>
      <c r="M854" s="22"/>
      <c r="N854" s="22"/>
      <c r="P854" s="17"/>
    </row>
    <row r="855" spans="1:16" ht="12.75" customHeight="1" x14ac:dyDescent="0.15">
      <c r="A855" s="17"/>
      <c r="B855" s="17"/>
      <c r="C855" s="17"/>
      <c r="E855" s="17"/>
      <c r="F855" s="17"/>
      <c r="G855" s="17"/>
      <c r="H855" s="17"/>
      <c r="I855" s="17"/>
      <c r="J855" s="22"/>
      <c r="K855" s="22"/>
      <c r="L855" s="17"/>
      <c r="M855" s="22"/>
      <c r="N855" s="22"/>
      <c r="P855" s="17"/>
    </row>
    <row r="856" spans="1:16" ht="12.75" customHeight="1" x14ac:dyDescent="0.15">
      <c r="A856" s="17"/>
      <c r="B856" s="17"/>
      <c r="C856" s="17"/>
      <c r="E856" s="17"/>
      <c r="F856" s="17"/>
      <c r="G856" s="17"/>
      <c r="H856" s="17"/>
      <c r="I856" s="17"/>
      <c r="J856" s="22"/>
      <c r="K856" s="22"/>
      <c r="L856" s="17"/>
      <c r="M856" s="22"/>
      <c r="N856" s="22"/>
      <c r="P856" s="17"/>
    </row>
    <row r="857" spans="1:16" ht="12.75" customHeight="1" x14ac:dyDescent="0.15">
      <c r="A857" s="17"/>
      <c r="B857" s="17"/>
      <c r="C857" s="17"/>
      <c r="E857" s="17"/>
      <c r="F857" s="17"/>
      <c r="G857" s="17"/>
      <c r="H857" s="17"/>
      <c r="I857" s="17"/>
      <c r="J857" s="22"/>
      <c r="K857" s="22"/>
      <c r="L857" s="17"/>
      <c r="M857" s="22"/>
      <c r="N857" s="22"/>
      <c r="P857" s="17"/>
    </row>
    <row r="858" spans="1:16" ht="12.75" customHeight="1" x14ac:dyDescent="0.15">
      <c r="A858" s="17"/>
      <c r="B858" s="17"/>
      <c r="C858" s="17"/>
      <c r="E858" s="17"/>
      <c r="F858" s="17"/>
      <c r="G858" s="17"/>
      <c r="H858" s="17"/>
      <c r="I858" s="17"/>
      <c r="J858" s="22"/>
      <c r="K858" s="22"/>
      <c r="L858" s="17"/>
      <c r="M858" s="22"/>
      <c r="N858" s="22"/>
      <c r="P858" s="17"/>
    </row>
    <row r="859" spans="1:16" ht="12.75" customHeight="1" x14ac:dyDescent="0.15">
      <c r="A859" s="17"/>
      <c r="B859" s="17"/>
      <c r="C859" s="17"/>
      <c r="E859" s="17"/>
      <c r="F859" s="17"/>
      <c r="G859" s="17"/>
      <c r="H859" s="17"/>
      <c r="I859" s="17"/>
      <c r="J859" s="22"/>
      <c r="K859" s="22"/>
      <c r="L859" s="17"/>
      <c r="M859" s="22"/>
      <c r="N859" s="22"/>
      <c r="P859" s="17"/>
    </row>
    <row r="860" spans="1:16" ht="12.75" customHeight="1" x14ac:dyDescent="0.15">
      <c r="A860" s="17"/>
      <c r="B860" s="17"/>
      <c r="C860" s="17"/>
      <c r="E860" s="17"/>
      <c r="F860" s="17"/>
      <c r="G860" s="17"/>
      <c r="H860" s="17"/>
      <c r="I860" s="17"/>
      <c r="J860" s="22"/>
      <c r="K860" s="22"/>
      <c r="L860" s="17"/>
      <c r="M860" s="22"/>
      <c r="N860" s="22"/>
      <c r="P860" s="17"/>
    </row>
    <row r="861" spans="1:16" ht="12.75" customHeight="1" x14ac:dyDescent="0.15">
      <c r="A861" s="17"/>
      <c r="B861" s="17"/>
      <c r="C861" s="17"/>
      <c r="E861" s="17"/>
      <c r="F861" s="17"/>
      <c r="G861" s="17"/>
      <c r="H861" s="17"/>
      <c r="I861" s="17"/>
      <c r="J861" s="22"/>
      <c r="K861" s="22"/>
      <c r="L861" s="17"/>
      <c r="M861" s="22"/>
      <c r="N861" s="22"/>
      <c r="P861" s="17"/>
    </row>
    <row r="862" spans="1:16" ht="12.75" customHeight="1" x14ac:dyDescent="0.15">
      <c r="A862" s="17"/>
      <c r="B862" s="17"/>
      <c r="C862" s="17"/>
      <c r="E862" s="17"/>
      <c r="F862" s="17"/>
      <c r="G862" s="17"/>
      <c r="H862" s="17"/>
      <c r="I862" s="17"/>
      <c r="J862" s="22"/>
      <c r="K862" s="22"/>
      <c r="L862" s="17"/>
      <c r="M862" s="22"/>
      <c r="N862" s="22"/>
      <c r="P862" s="17"/>
    </row>
    <row r="863" spans="1:16" ht="12.75" customHeight="1" x14ac:dyDescent="0.15">
      <c r="A863" s="17"/>
      <c r="B863" s="17"/>
      <c r="C863" s="17"/>
      <c r="E863" s="17"/>
      <c r="F863" s="17"/>
      <c r="G863" s="17"/>
      <c r="H863" s="17"/>
      <c r="I863" s="17"/>
      <c r="J863" s="22"/>
      <c r="K863" s="22"/>
      <c r="L863" s="17"/>
      <c r="M863" s="22"/>
      <c r="N863" s="22"/>
      <c r="P863" s="17"/>
    </row>
    <row r="864" spans="1:16" ht="12.75" customHeight="1" x14ac:dyDescent="0.15">
      <c r="A864" s="17"/>
      <c r="B864" s="17"/>
      <c r="C864" s="17"/>
      <c r="E864" s="17"/>
      <c r="F864" s="17"/>
      <c r="G864" s="17"/>
      <c r="H864" s="17"/>
      <c r="I864" s="17"/>
      <c r="J864" s="22"/>
      <c r="K864" s="22"/>
      <c r="L864" s="17"/>
      <c r="M864" s="22"/>
      <c r="N864" s="22"/>
      <c r="P864" s="17"/>
    </row>
    <row r="865" spans="1:16" ht="12.75" customHeight="1" x14ac:dyDescent="0.15">
      <c r="A865" s="17"/>
      <c r="B865" s="17"/>
      <c r="C865" s="17"/>
      <c r="E865" s="17"/>
      <c r="F865" s="17"/>
      <c r="G865" s="17"/>
      <c r="H865" s="17"/>
      <c r="I865" s="17"/>
      <c r="J865" s="22"/>
      <c r="K865" s="22"/>
      <c r="L865" s="17"/>
      <c r="M865" s="22"/>
      <c r="N865" s="22"/>
      <c r="P865" s="17"/>
    </row>
    <row r="866" spans="1:16" ht="12.75" customHeight="1" x14ac:dyDescent="0.15">
      <c r="A866" s="17"/>
      <c r="B866" s="17"/>
      <c r="C866" s="17"/>
      <c r="E866" s="17"/>
      <c r="F866" s="17"/>
      <c r="G866" s="17"/>
      <c r="H866" s="17"/>
      <c r="I866" s="17"/>
      <c r="J866" s="22"/>
      <c r="K866" s="22"/>
      <c r="L866" s="17"/>
      <c r="M866" s="22"/>
      <c r="N866" s="22"/>
      <c r="P866" s="17"/>
    </row>
    <row r="867" spans="1:16" ht="12.75" customHeight="1" x14ac:dyDescent="0.15">
      <c r="A867" s="17"/>
      <c r="B867" s="17"/>
      <c r="C867" s="17"/>
      <c r="E867" s="17"/>
      <c r="F867" s="17"/>
      <c r="G867" s="17"/>
      <c r="H867" s="17"/>
      <c r="I867" s="17"/>
      <c r="J867" s="22"/>
      <c r="K867" s="22"/>
      <c r="L867" s="17"/>
      <c r="M867" s="22"/>
      <c r="N867" s="22"/>
      <c r="P867" s="17"/>
    </row>
    <row r="868" spans="1:16" ht="12.75" customHeight="1" x14ac:dyDescent="0.15">
      <c r="A868" s="17"/>
      <c r="B868" s="17"/>
      <c r="C868" s="17"/>
      <c r="E868" s="17"/>
      <c r="F868" s="17"/>
      <c r="G868" s="17"/>
      <c r="H868" s="17"/>
      <c r="I868" s="17"/>
      <c r="J868" s="22"/>
      <c r="K868" s="22"/>
      <c r="L868" s="17"/>
      <c r="M868" s="22"/>
      <c r="N868" s="22"/>
      <c r="P868" s="17"/>
    </row>
    <row r="869" spans="1:16" ht="12.75" customHeight="1" x14ac:dyDescent="0.15">
      <c r="A869" s="17"/>
      <c r="B869" s="17"/>
      <c r="C869" s="17"/>
      <c r="E869" s="17"/>
      <c r="F869" s="17"/>
      <c r="G869" s="17"/>
      <c r="H869" s="17"/>
      <c r="I869" s="17"/>
      <c r="J869" s="22"/>
      <c r="K869" s="22"/>
      <c r="L869" s="17"/>
      <c r="M869" s="22"/>
      <c r="N869" s="22"/>
      <c r="P869" s="17"/>
    </row>
    <row r="870" spans="1:16" ht="12.75" customHeight="1" x14ac:dyDescent="0.15">
      <c r="A870" s="17"/>
      <c r="B870" s="17"/>
      <c r="C870" s="17"/>
      <c r="E870" s="17"/>
      <c r="F870" s="17"/>
      <c r="G870" s="17"/>
      <c r="H870" s="17"/>
      <c r="I870" s="17"/>
      <c r="J870" s="22"/>
      <c r="K870" s="22"/>
      <c r="L870" s="17"/>
      <c r="M870" s="22"/>
      <c r="N870" s="22"/>
      <c r="P870" s="17"/>
    </row>
    <row r="871" spans="1:16" ht="12.75" customHeight="1" x14ac:dyDescent="0.15">
      <c r="A871" s="17"/>
      <c r="B871" s="17"/>
      <c r="C871" s="17"/>
      <c r="E871" s="17"/>
      <c r="F871" s="17"/>
      <c r="G871" s="17"/>
      <c r="H871" s="17"/>
      <c r="I871" s="17"/>
      <c r="J871" s="22"/>
      <c r="K871" s="22"/>
      <c r="L871" s="17"/>
      <c r="M871" s="22"/>
      <c r="N871" s="22"/>
      <c r="P871" s="17"/>
    </row>
    <row r="872" spans="1:16" ht="12.75" customHeight="1" x14ac:dyDescent="0.15">
      <c r="A872" s="17"/>
      <c r="B872" s="17"/>
      <c r="C872" s="17"/>
      <c r="E872" s="17"/>
      <c r="F872" s="17"/>
      <c r="G872" s="17"/>
      <c r="H872" s="17"/>
      <c r="I872" s="17"/>
      <c r="J872" s="22"/>
      <c r="K872" s="22"/>
      <c r="L872" s="17"/>
      <c r="M872" s="22"/>
      <c r="N872" s="22"/>
      <c r="P872" s="17"/>
    </row>
    <row r="873" spans="1:16" ht="12.75" customHeight="1" x14ac:dyDescent="0.15">
      <c r="A873" s="17"/>
      <c r="B873" s="17"/>
      <c r="C873" s="17"/>
      <c r="E873" s="17"/>
      <c r="F873" s="17"/>
      <c r="G873" s="17"/>
      <c r="H873" s="17"/>
      <c r="I873" s="17"/>
      <c r="J873" s="22"/>
      <c r="K873" s="22"/>
      <c r="L873" s="17"/>
      <c r="M873" s="22"/>
      <c r="N873" s="22"/>
      <c r="P873" s="17"/>
    </row>
    <row r="874" spans="1:16" ht="12.75" customHeight="1" x14ac:dyDescent="0.15">
      <c r="A874" s="17"/>
      <c r="B874" s="17"/>
      <c r="C874" s="17"/>
      <c r="E874" s="17"/>
      <c r="F874" s="17"/>
      <c r="G874" s="17"/>
      <c r="H874" s="17"/>
      <c r="I874" s="17"/>
      <c r="J874" s="22"/>
      <c r="K874" s="22"/>
      <c r="L874" s="17"/>
      <c r="M874" s="22"/>
      <c r="N874" s="22"/>
      <c r="P874" s="17"/>
    </row>
    <row r="875" spans="1:16" ht="12.75" customHeight="1" x14ac:dyDescent="0.15">
      <c r="A875" s="17"/>
      <c r="B875" s="17"/>
      <c r="C875" s="17"/>
      <c r="E875" s="17"/>
      <c r="F875" s="17"/>
      <c r="G875" s="17"/>
      <c r="H875" s="17"/>
      <c r="I875" s="17"/>
      <c r="J875" s="22"/>
      <c r="K875" s="22"/>
      <c r="L875" s="17"/>
      <c r="M875" s="22"/>
      <c r="N875" s="22"/>
      <c r="P875" s="17"/>
    </row>
    <row r="876" spans="1:16" ht="12.75" customHeight="1" x14ac:dyDescent="0.15">
      <c r="A876" s="17"/>
      <c r="B876" s="17"/>
      <c r="C876" s="17"/>
      <c r="E876" s="17"/>
      <c r="F876" s="17"/>
      <c r="G876" s="17"/>
      <c r="H876" s="17"/>
      <c r="I876" s="17"/>
      <c r="J876" s="22"/>
      <c r="K876" s="22"/>
      <c r="L876" s="17"/>
      <c r="M876" s="22"/>
      <c r="N876" s="22"/>
      <c r="P876" s="17"/>
    </row>
    <row r="877" spans="1:16" ht="12.75" customHeight="1" x14ac:dyDescent="0.15">
      <c r="A877" s="17"/>
      <c r="B877" s="17"/>
      <c r="C877" s="17"/>
      <c r="E877" s="17"/>
      <c r="F877" s="17"/>
      <c r="G877" s="17"/>
      <c r="H877" s="17"/>
      <c r="I877" s="17"/>
      <c r="J877" s="22"/>
      <c r="K877" s="22"/>
      <c r="L877" s="17"/>
      <c r="M877" s="22"/>
      <c r="N877" s="22"/>
      <c r="P877" s="17"/>
    </row>
    <row r="878" spans="1:16" ht="12.75" customHeight="1" x14ac:dyDescent="0.15">
      <c r="A878" s="17"/>
      <c r="B878" s="17"/>
      <c r="C878" s="17"/>
      <c r="E878" s="17"/>
      <c r="F878" s="17"/>
      <c r="G878" s="17"/>
      <c r="H878" s="17"/>
      <c r="I878" s="17"/>
      <c r="J878" s="22"/>
      <c r="K878" s="22"/>
      <c r="L878" s="17"/>
      <c r="M878" s="22"/>
      <c r="N878" s="22"/>
      <c r="P878" s="17"/>
    </row>
    <row r="879" spans="1:16" ht="12.75" customHeight="1" x14ac:dyDescent="0.15">
      <c r="A879" s="17"/>
      <c r="B879" s="17"/>
      <c r="C879" s="17"/>
      <c r="E879" s="17"/>
      <c r="F879" s="17"/>
      <c r="G879" s="17"/>
      <c r="H879" s="17"/>
      <c r="I879" s="17"/>
      <c r="J879" s="22"/>
      <c r="K879" s="22"/>
      <c r="L879" s="17"/>
      <c r="M879" s="22"/>
      <c r="N879" s="22"/>
      <c r="P879" s="17"/>
    </row>
    <row r="880" spans="1:16" ht="12.75" customHeight="1" x14ac:dyDescent="0.15">
      <c r="A880" s="17"/>
      <c r="B880" s="17"/>
      <c r="C880" s="17"/>
      <c r="E880" s="17"/>
      <c r="F880" s="17"/>
      <c r="G880" s="17"/>
      <c r="H880" s="17"/>
      <c r="I880" s="17"/>
      <c r="J880" s="22"/>
      <c r="K880" s="22"/>
      <c r="L880" s="17"/>
      <c r="M880" s="22"/>
      <c r="N880" s="22"/>
      <c r="P880" s="17"/>
    </row>
    <row r="881" spans="1:16" ht="12.75" customHeight="1" x14ac:dyDescent="0.15">
      <c r="A881" s="17"/>
      <c r="B881" s="17"/>
      <c r="C881" s="17"/>
      <c r="E881" s="17"/>
      <c r="F881" s="17"/>
      <c r="G881" s="17"/>
      <c r="H881" s="17"/>
      <c r="I881" s="17"/>
      <c r="J881" s="22"/>
      <c r="K881" s="22"/>
      <c r="L881" s="17"/>
      <c r="M881" s="22"/>
      <c r="N881" s="22"/>
      <c r="P881" s="17"/>
    </row>
    <row r="882" spans="1:16" ht="12.75" customHeight="1" x14ac:dyDescent="0.15">
      <c r="A882" s="17"/>
      <c r="B882" s="17"/>
      <c r="C882" s="17"/>
      <c r="E882" s="17"/>
      <c r="F882" s="17"/>
      <c r="G882" s="17"/>
      <c r="H882" s="17"/>
      <c r="I882" s="17"/>
      <c r="J882" s="22"/>
      <c r="K882" s="22"/>
      <c r="L882" s="17"/>
      <c r="M882" s="22"/>
      <c r="N882" s="22"/>
      <c r="P882" s="17"/>
    </row>
    <row r="883" spans="1:16" ht="12.75" customHeight="1" x14ac:dyDescent="0.15">
      <c r="A883" s="17"/>
      <c r="B883" s="17"/>
      <c r="C883" s="17"/>
      <c r="E883" s="17"/>
      <c r="F883" s="17"/>
      <c r="G883" s="17"/>
      <c r="H883" s="17"/>
      <c r="I883" s="17"/>
      <c r="J883" s="22"/>
      <c r="K883" s="22"/>
      <c r="L883" s="17"/>
      <c r="M883" s="22"/>
      <c r="N883" s="22"/>
      <c r="P883" s="17"/>
    </row>
    <row r="884" spans="1:16" ht="12.75" customHeight="1" x14ac:dyDescent="0.15">
      <c r="A884" s="17"/>
      <c r="B884" s="17"/>
      <c r="C884" s="17"/>
      <c r="E884" s="17"/>
      <c r="F884" s="17"/>
      <c r="G884" s="17"/>
      <c r="H884" s="17"/>
      <c r="I884" s="17"/>
      <c r="J884" s="22"/>
      <c r="K884" s="22"/>
      <c r="L884" s="17"/>
      <c r="M884" s="22"/>
      <c r="N884" s="22"/>
      <c r="P884" s="17"/>
    </row>
    <row r="885" spans="1:16" ht="12.75" customHeight="1" x14ac:dyDescent="0.15">
      <c r="A885" s="17"/>
      <c r="B885" s="17"/>
      <c r="C885" s="17"/>
      <c r="E885" s="17"/>
      <c r="F885" s="17"/>
      <c r="G885" s="17"/>
      <c r="H885" s="17"/>
      <c r="I885" s="17"/>
      <c r="J885" s="22"/>
      <c r="K885" s="22"/>
      <c r="L885" s="17"/>
      <c r="M885" s="22"/>
      <c r="N885" s="22"/>
      <c r="P885" s="17"/>
    </row>
    <row r="886" spans="1:16" ht="12.75" customHeight="1" x14ac:dyDescent="0.15">
      <c r="A886" s="17"/>
      <c r="B886" s="17"/>
      <c r="C886" s="17"/>
      <c r="E886" s="17"/>
      <c r="F886" s="17"/>
      <c r="G886" s="17"/>
      <c r="H886" s="17"/>
      <c r="I886" s="17"/>
      <c r="J886" s="22"/>
      <c r="K886" s="22"/>
      <c r="L886" s="17"/>
      <c r="M886" s="22"/>
      <c r="N886" s="22"/>
      <c r="P886" s="17"/>
    </row>
    <row r="887" spans="1:16" ht="12.75" customHeight="1" x14ac:dyDescent="0.15">
      <c r="A887" s="17"/>
      <c r="B887" s="17"/>
      <c r="C887" s="17"/>
      <c r="E887" s="17"/>
      <c r="F887" s="17"/>
      <c r="G887" s="17"/>
      <c r="H887" s="17"/>
      <c r="I887" s="17"/>
      <c r="J887" s="22"/>
      <c r="K887" s="22"/>
      <c r="L887" s="17"/>
      <c r="M887" s="22"/>
      <c r="N887" s="22"/>
      <c r="P887" s="17"/>
    </row>
    <row r="888" spans="1:16" ht="12.75" customHeight="1" x14ac:dyDescent="0.15">
      <c r="A888" s="17"/>
      <c r="B888" s="17"/>
      <c r="C888" s="17"/>
      <c r="E888" s="17"/>
      <c r="F888" s="17"/>
      <c r="G888" s="17"/>
      <c r="H888" s="17"/>
      <c r="I888" s="17"/>
      <c r="J888" s="22"/>
      <c r="K888" s="22"/>
      <c r="L888" s="17"/>
      <c r="M888" s="22"/>
      <c r="N888" s="22"/>
      <c r="P888" s="17"/>
    </row>
    <row r="889" spans="1:16" ht="12.75" customHeight="1" x14ac:dyDescent="0.15">
      <c r="A889" s="17"/>
      <c r="B889" s="17"/>
      <c r="C889" s="17"/>
      <c r="E889" s="17"/>
      <c r="F889" s="17"/>
      <c r="G889" s="17"/>
      <c r="H889" s="17"/>
      <c r="I889" s="17"/>
      <c r="J889" s="22"/>
      <c r="K889" s="22"/>
      <c r="L889" s="17"/>
      <c r="M889" s="22"/>
      <c r="N889" s="22"/>
      <c r="P889" s="17"/>
    </row>
    <row r="890" spans="1:16" ht="12.75" customHeight="1" x14ac:dyDescent="0.15">
      <c r="A890" s="17"/>
      <c r="B890" s="17"/>
      <c r="C890" s="17"/>
      <c r="E890" s="17"/>
      <c r="F890" s="17"/>
      <c r="G890" s="17"/>
      <c r="H890" s="17"/>
      <c r="I890" s="17"/>
      <c r="J890" s="22"/>
      <c r="K890" s="22"/>
      <c r="L890" s="17"/>
      <c r="M890" s="22"/>
      <c r="N890" s="22"/>
      <c r="P890" s="17"/>
    </row>
    <row r="891" spans="1:16" ht="12.75" customHeight="1" x14ac:dyDescent="0.15">
      <c r="A891" s="17"/>
      <c r="B891" s="17"/>
      <c r="C891" s="17"/>
      <c r="E891" s="17"/>
      <c r="F891" s="17"/>
      <c r="G891" s="17"/>
      <c r="H891" s="17"/>
      <c r="I891" s="17"/>
      <c r="J891" s="22"/>
      <c r="K891" s="22"/>
      <c r="L891" s="17"/>
      <c r="M891" s="22"/>
      <c r="N891" s="22"/>
      <c r="P891" s="17"/>
    </row>
    <row r="892" spans="1:16" ht="12.75" customHeight="1" x14ac:dyDescent="0.15">
      <c r="A892" s="17"/>
      <c r="B892" s="17"/>
      <c r="C892" s="17"/>
      <c r="E892" s="17"/>
      <c r="F892" s="17"/>
      <c r="G892" s="17"/>
      <c r="H892" s="17"/>
      <c r="I892" s="17"/>
      <c r="J892" s="22"/>
      <c r="K892" s="22"/>
      <c r="L892" s="17"/>
      <c r="M892" s="22"/>
      <c r="N892" s="22"/>
      <c r="P892" s="17"/>
    </row>
    <row r="893" spans="1:16" ht="12.75" customHeight="1" x14ac:dyDescent="0.15">
      <c r="A893" s="17"/>
      <c r="B893" s="17"/>
      <c r="C893" s="17"/>
      <c r="E893" s="17"/>
      <c r="F893" s="17"/>
      <c r="G893" s="17"/>
      <c r="H893" s="17"/>
      <c r="I893" s="17"/>
      <c r="J893" s="22"/>
      <c r="K893" s="22"/>
      <c r="L893" s="17"/>
      <c r="M893" s="22"/>
      <c r="N893" s="22"/>
      <c r="P893" s="17"/>
    </row>
    <row r="894" spans="1:16" ht="12.75" customHeight="1" x14ac:dyDescent="0.15">
      <c r="A894" s="17"/>
      <c r="B894" s="17"/>
      <c r="C894" s="17"/>
      <c r="E894" s="17"/>
      <c r="F894" s="17"/>
      <c r="G894" s="17"/>
      <c r="H894" s="17"/>
      <c r="I894" s="17"/>
      <c r="J894" s="22"/>
      <c r="K894" s="22"/>
      <c r="L894" s="17"/>
      <c r="M894" s="22"/>
      <c r="N894" s="22"/>
      <c r="P894" s="17"/>
    </row>
    <row r="895" spans="1:16" ht="12.75" customHeight="1" x14ac:dyDescent="0.15">
      <c r="A895" s="17"/>
      <c r="B895" s="17"/>
      <c r="C895" s="17"/>
      <c r="E895" s="17"/>
      <c r="F895" s="17"/>
      <c r="G895" s="17"/>
      <c r="H895" s="17"/>
      <c r="I895" s="17"/>
      <c r="J895" s="22"/>
      <c r="K895" s="22"/>
      <c r="L895" s="17"/>
      <c r="M895" s="22"/>
      <c r="N895" s="22"/>
      <c r="P895" s="17"/>
    </row>
    <row r="896" spans="1:16" ht="12.75" customHeight="1" x14ac:dyDescent="0.15">
      <c r="A896" s="17"/>
      <c r="B896" s="17"/>
      <c r="C896" s="17"/>
      <c r="E896" s="17"/>
      <c r="F896" s="17"/>
      <c r="G896" s="17"/>
      <c r="H896" s="17"/>
      <c r="I896" s="17"/>
      <c r="J896" s="22"/>
      <c r="K896" s="22"/>
      <c r="L896" s="17"/>
      <c r="M896" s="22"/>
      <c r="N896" s="22"/>
      <c r="P896" s="17"/>
    </row>
    <row r="897" spans="1:16" ht="12.75" customHeight="1" x14ac:dyDescent="0.15">
      <c r="A897" s="17"/>
      <c r="B897" s="17"/>
      <c r="C897" s="17"/>
      <c r="E897" s="17"/>
      <c r="F897" s="17"/>
      <c r="G897" s="17"/>
      <c r="H897" s="17"/>
      <c r="I897" s="17"/>
      <c r="J897" s="22"/>
      <c r="K897" s="22"/>
      <c r="L897" s="17"/>
      <c r="M897" s="22"/>
      <c r="N897" s="22"/>
      <c r="P897" s="17"/>
    </row>
    <row r="898" spans="1:16" ht="12.75" customHeight="1" x14ac:dyDescent="0.15">
      <c r="A898" s="17"/>
      <c r="B898" s="17"/>
      <c r="C898" s="17"/>
      <c r="E898" s="17"/>
      <c r="F898" s="17"/>
      <c r="G898" s="17"/>
      <c r="H898" s="17"/>
      <c r="I898" s="17"/>
      <c r="J898" s="22"/>
      <c r="K898" s="22"/>
      <c r="L898" s="17"/>
      <c r="M898" s="22"/>
      <c r="N898" s="22"/>
      <c r="P898" s="17"/>
    </row>
    <row r="899" spans="1:16" ht="12.75" customHeight="1" x14ac:dyDescent="0.15">
      <c r="A899" s="17"/>
      <c r="B899" s="17"/>
      <c r="C899" s="17"/>
      <c r="E899" s="17"/>
      <c r="F899" s="17"/>
      <c r="G899" s="17"/>
      <c r="H899" s="17"/>
      <c r="I899" s="17"/>
      <c r="J899" s="22"/>
      <c r="K899" s="22"/>
      <c r="L899" s="17"/>
      <c r="M899" s="22"/>
      <c r="N899" s="22"/>
      <c r="P899" s="17"/>
    </row>
    <row r="900" spans="1:16" ht="12.75" customHeight="1" x14ac:dyDescent="0.15">
      <c r="A900" s="17"/>
      <c r="B900" s="17"/>
      <c r="C900" s="17"/>
      <c r="E900" s="17"/>
      <c r="F900" s="17"/>
      <c r="G900" s="17"/>
      <c r="H900" s="17"/>
      <c r="I900" s="17"/>
      <c r="J900" s="22"/>
      <c r="K900" s="22"/>
      <c r="L900" s="17"/>
      <c r="M900" s="22"/>
      <c r="N900" s="22"/>
      <c r="P900" s="17"/>
    </row>
    <row r="901" spans="1:16" ht="12.75" customHeight="1" x14ac:dyDescent="0.15">
      <c r="A901" s="17"/>
      <c r="B901" s="17"/>
      <c r="C901" s="17"/>
      <c r="E901" s="17"/>
      <c r="F901" s="17"/>
      <c r="G901" s="17"/>
      <c r="H901" s="17"/>
      <c r="I901" s="17"/>
      <c r="J901" s="22"/>
      <c r="K901" s="22"/>
      <c r="L901" s="17"/>
      <c r="M901" s="22"/>
      <c r="N901" s="22"/>
      <c r="P901" s="17"/>
    </row>
    <row r="902" spans="1:16" ht="12.75" customHeight="1" x14ac:dyDescent="0.15">
      <c r="A902" s="17"/>
      <c r="B902" s="17"/>
      <c r="C902" s="17"/>
      <c r="E902" s="17"/>
      <c r="F902" s="17"/>
      <c r="G902" s="17"/>
      <c r="H902" s="17"/>
      <c r="I902" s="17"/>
      <c r="J902" s="22"/>
      <c r="K902" s="22"/>
      <c r="L902" s="17"/>
      <c r="M902" s="22"/>
      <c r="N902" s="22"/>
      <c r="P902" s="17"/>
    </row>
    <row r="903" spans="1:16" ht="12.75" customHeight="1" x14ac:dyDescent="0.15">
      <c r="A903" s="17"/>
      <c r="B903" s="17"/>
      <c r="C903" s="17"/>
      <c r="E903" s="17"/>
      <c r="F903" s="17"/>
      <c r="G903" s="17"/>
      <c r="H903" s="17"/>
      <c r="I903" s="17"/>
      <c r="J903" s="22"/>
      <c r="K903" s="22"/>
      <c r="L903" s="17"/>
      <c r="M903" s="22"/>
      <c r="N903" s="22"/>
      <c r="P903" s="17"/>
    </row>
    <row r="904" spans="1:16" ht="12.75" customHeight="1" x14ac:dyDescent="0.15">
      <c r="A904" s="17"/>
      <c r="B904" s="17"/>
      <c r="C904" s="17"/>
      <c r="E904" s="17"/>
      <c r="F904" s="17"/>
      <c r="G904" s="17"/>
      <c r="H904" s="17"/>
      <c r="I904" s="17"/>
      <c r="J904" s="22"/>
      <c r="K904" s="22"/>
      <c r="L904" s="17"/>
      <c r="M904" s="22"/>
      <c r="N904" s="22"/>
      <c r="P904" s="17"/>
    </row>
    <row r="905" spans="1:16" ht="12.75" customHeight="1" x14ac:dyDescent="0.15">
      <c r="A905" s="17"/>
      <c r="B905" s="17"/>
      <c r="C905" s="17"/>
      <c r="E905" s="17"/>
      <c r="F905" s="17"/>
      <c r="G905" s="17"/>
      <c r="H905" s="17"/>
      <c r="I905" s="17"/>
      <c r="J905" s="22"/>
      <c r="K905" s="22"/>
      <c r="L905" s="17"/>
      <c r="M905" s="22"/>
      <c r="N905" s="22"/>
      <c r="P905" s="17"/>
    </row>
    <row r="906" spans="1:16" ht="12.75" customHeight="1" x14ac:dyDescent="0.15">
      <c r="A906" s="17"/>
      <c r="B906" s="17"/>
      <c r="C906" s="17"/>
      <c r="E906" s="17"/>
      <c r="F906" s="17"/>
      <c r="G906" s="17"/>
      <c r="H906" s="17"/>
      <c r="I906" s="17"/>
      <c r="J906" s="22"/>
      <c r="K906" s="22"/>
      <c r="L906" s="17"/>
      <c r="M906" s="22"/>
      <c r="N906" s="22"/>
      <c r="P906" s="17"/>
    </row>
    <row r="907" spans="1:16" ht="12.75" customHeight="1" x14ac:dyDescent="0.15">
      <c r="A907" s="17"/>
      <c r="B907" s="17"/>
      <c r="C907" s="17"/>
      <c r="E907" s="17"/>
      <c r="F907" s="17"/>
      <c r="G907" s="17"/>
      <c r="H907" s="17"/>
      <c r="I907" s="17"/>
      <c r="J907" s="22"/>
      <c r="K907" s="22"/>
      <c r="L907" s="17"/>
      <c r="M907" s="22"/>
      <c r="N907" s="22"/>
      <c r="P907" s="17"/>
    </row>
    <row r="908" spans="1:16" ht="12.75" customHeight="1" x14ac:dyDescent="0.15">
      <c r="A908" s="17"/>
      <c r="B908" s="17"/>
      <c r="C908" s="17"/>
      <c r="E908" s="17"/>
      <c r="F908" s="17"/>
      <c r="G908" s="17"/>
      <c r="H908" s="17"/>
      <c r="I908" s="17"/>
      <c r="J908" s="22"/>
      <c r="K908" s="22"/>
      <c r="L908" s="17"/>
      <c r="M908" s="22"/>
      <c r="N908" s="22"/>
      <c r="P908" s="17"/>
    </row>
    <row r="909" spans="1:16" ht="12.75" customHeight="1" x14ac:dyDescent="0.15">
      <c r="A909" s="17"/>
      <c r="B909" s="17"/>
      <c r="C909" s="17"/>
      <c r="E909" s="17"/>
      <c r="F909" s="17"/>
      <c r="G909" s="17"/>
      <c r="H909" s="17"/>
      <c r="I909" s="17"/>
      <c r="J909" s="22"/>
      <c r="K909" s="22"/>
      <c r="L909" s="17"/>
      <c r="M909" s="22"/>
      <c r="N909" s="22"/>
      <c r="P909" s="17"/>
    </row>
    <row r="910" spans="1:16" ht="12.75" customHeight="1" x14ac:dyDescent="0.15">
      <c r="A910" s="17"/>
      <c r="B910" s="17"/>
      <c r="C910" s="17"/>
      <c r="E910" s="17"/>
      <c r="F910" s="17"/>
      <c r="G910" s="17"/>
      <c r="H910" s="17"/>
      <c r="I910" s="17"/>
      <c r="J910" s="22"/>
      <c r="K910" s="22"/>
      <c r="L910" s="17"/>
      <c r="M910" s="22"/>
      <c r="N910" s="22"/>
      <c r="P910" s="17"/>
    </row>
    <row r="911" spans="1:16" ht="12.75" customHeight="1" x14ac:dyDescent="0.15">
      <c r="A911" s="17"/>
      <c r="B911" s="17"/>
      <c r="C911" s="17"/>
      <c r="E911" s="17"/>
      <c r="F911" s="17"/>
      <c r="G911" s="17"/>
      <c r="H911" s="17"/>
      <c r="I911" s="17"/>
      <c r="J911" s="22"/>
      <c r="K911" s="22"/>
      <c r="L911" s="17"/>
      <c r="M911" s="22"/>
      <c r="N911" s="22"/>
      <c r="P911" s="17"/>
    </row>
    <row r="912" spans="1:16" ht="12.75" customHeight="1" x14ac:dyDescent="0.15">
      <c r="A912" s="17"/>
      <c r="B912" s="17"/>
      <c r="C912" s="17"/>
      <c r="E912" s="17"/>
      <c r="F912" s="17"/>
      <c r="G912" s="17"/>
      <c r="H912" s="17"/>
      <c r="I912" s="17"/>
      <c r="J912" s="22"/>
      <c r="K912" s="22"/>
      <c r="L912" s="17"/>
      <c r="M912" s="22"/>
      <c r="N912" s="22"/>
      <c r="P912" s="17"/>
    </row>
    <row r="913" spans="1:16" ht="12.75" customHeight="1" x14ac:dyDescent="0.15">
      <c r="A913" s="17"/>
      <c r="B913" s="17"/>
      <c r="C913" s="17"/>
      <c r="E913" s="17"/>
      <c r="F913" s="17"/>
      <c r="G913" s="17"/>
      <c r="H913" s="17"/>
      <c r="I913" s="17"/>
      <c r="J913" s="22"/>
      <c r="K913" s="22"/>
      <c r="L913" s="17"/>
      <c r="M913" s="22"/>
      <c r="N913" s="22"/>
      <c r="P913" s="17"/>
    </row>
    <row r="914" spans="1:16" ht="12.75" customHeight="1" x14ac:dyDescent="0.15">
      <c r="A914" s="17"/>
      <c r="B914" s="17"/>
      <c r="C914" s="17"/>
      <c r="E914" s="17"/>
      <c r="F914" s="17"/>
      <c r="G914" s="17"/>
      <c r="H914" s="17"/>
      <c r="I914" s="17"/>
      <c r="J914" s="22"/>
      <c r="K914" s="22"/>
      <c r="L914" s="17"/>
      <c r="M914" s="22"/>
      <c r="N914" s="22"/>
      <c r="P914" s="17"/>
    </row>
    <row r="915" spans="1:16" ht="12.75" customHeight="1" x14ac:dyDescent="0.15">
      <c r="A915" s="17"/>
      <c r="B915" s="17"/>
      <c r="C915" s="17"/>
      <c r="E915" s="17"/>
      <c r="F915" s="17"/>
      <c r="G915" s="17"/>
      <c r="H915" s="17"/>
      <c r="I915" s="17"/>
      <c r="J915" s="22"/>
      <c r="K915" s="22"/>
      <c r="L915" s="17"/>
      <c r="M915" s="22"/>
      <c r="N915" s="22"/>
      <c r="P915" s="17"/>
    </row>
    <row r="916" spans="1:16" ht="12.75" customHeight="1" x14ac:dyDescent="0.15">
      <c r="A916" s="17"/>
      <c r="B916" s="17"/>
      <c r="C916" s="17"/>
      <c r="E916" s="17"/>
      <c r="F916" s="17"/>
      <c r="G916" s="17"/>
      <c r="H916" s="17"/>
      <c r="I916" s="17"/>
      <c r="J916" s="22"/>
      <c r="K916" s="22"/>
      <c r="L916" s="17"/>
      <c r="M916" s="22"/>
      <c r="N916" s="22"/>
      <c r="P916" s="17"/>
    </row>
    <row r="917" spans="1:16" ht="12.75" customHeight="1" x14ac:dyDescent="0.15">
      <c r="A917" s="17"/>
      <c r="B917" s="17"/>
      <c r="C917" s="17"/>
      <c r="E917" s="17"/>
      <c r="F917" s="17"/>
      <c r="G917" s="17"/>
      <c r="H917" s="17"/>
      <c r="I917" s="17"/>
      <c r="J917" s="22"/>
      <c r="K917" s="22"/>
      <c r="L917" s="17"/>
      <c r="M917" s="22"/>
      <c r="N917" s="22"/>
      <c r="P917" s="17"/>
    </row>
    <row r="918" spans="1:16" ht="12.75" customHeight="1" x14ac:dyDescent="0.15">
      <c r="A918" s="17"/>
      <c r="B918" s="17"/>
      <c r="C918" s="17"/>
      <c r="E918" s="17"/>
      <c r="F918" s="17"/>
      <c r="G918" s="17"/>
      <c r="H918" s="17"/>
      <c r="I918" s="17"/>
      <c r="J918" s="22"/>
      <c r="K918" s="22"/>
      <c r="L918" s="17"/>
      <c r="M918" s="22"/>
      <c r="N918" s="22"/>
      <c r="P918" s="17"/>
    </row>
    <row r="919" spans="1:16" ht="12.75" customHeight="1" x14ac:dyDescent="0.15">
      <c r="A919" s="17"/>
      <c r="B919" s="17"/>
      <c r="C919" s="17"/>
      <c r="E919" s="17"/>
      <c r="F919" s="17"/>
      <c r="G919" s="17"/>
      <c r="H919" s="17"/>
      <c r="I919" s="17"/>
      <c r="J919" s="22"/>
      <c r="K919" s="22"/>
      <c r="L919" s="17"/>
      <c r="M919" s="22"/>
      <c r="N919" s="22"/>
      <c r="P919" s="17"/>
    </row>
    <row r="920" spans="1:16" ht="12.75" customHeight="1" x14ac:dyDescent="0.15">
      <c r="A920" s="17"/>
      <c r="B920" s="17"/>
      <c r="C920" s="17"/>
      <c r="E920" s="17"/>
      <c r="F920" s="17"/>
      <c r="G920" s="17"/>
      <c r="H920" s="17"/>
      <c r="I920" s="17"/>
      <c r="J920" s="22"/>
      <c r="K920" s="22"/>
      <c r="L920" s="17"/>
      <c r="M920" s="22"/>
      <c r="N920" s="22"/>
      <c r="P920" s="17"/>
    </row>
    <row r="921" spans="1:16" ht="12.75" customHeight="1" x14ac:dyDescent="0.15">
      <c r="A921" s="17"/>
      <c r="B921" s="17"/>
      <c r="C921" s="17"/>
      <c r="E921" s="17"/>
      <c r="F921" s="17"/>
      <c r="G921" s="17"/>
      <c r="H921" s="17"/>
      <c r="I921" s="17"/>
      <c r="J921" s="22"/>
      <c r="K921" s="22"/>
      <c r="L921" s="17"/>
      <c r="M921" s="22"/>
      <c r="N921" s="22"/>
      <c r="P921" s="17"/>
    </row>
    <row r="922" spans="1:16" ht="12.75" customHeight="1" x14ac:dyDescent="0.15">
      <c r="A922" s="17"/>
      <c r="B922" s="17"/>
      <c r="C922" s="17"/>
      <c r="E922" s="17"/>
      <c r="F922" s="17"/>
      <c r="G922" s="17"/>
      <c r="H922" s="17"/>
      <c r="I922" s="17"/>
      <c r="J922" s="22"/>
      <c r="K922" s="22"/>
      <c r="L922" s="17"/>
      <c r="M922" s="22"/>
      <c r="N922" s="22"/>
      <c r="P922" s="17"/>
    </row>
    <row r="923" spans="1:16" ht="12.75" customHeight="1" x14ac:dyDescent="0.15">
      <c r="A923" s="17"/>
      <c r="B923" s="17"/>
      <c r="C923" s="17"/>
      <c r="E923" s="17"/>
      <c r="F923" s="17"/>
      <c r="G923" s="17"/>
      <c r="H923" s="17"/>
      <c r="I923" s="17"/>
      <c r="J923" s="22"/>
      <c r="K923" s="22"/>
      <c r="L923" s="17"/>
      <c r="M923" s="22"/>
      <c r="N923" s="22"/>
      <c r="P923" s="17"/>
    </row>
    <row r="924" spans="1:16" ht="12.75" customHeight="1" x14ac:dyDescent="0.15">
      <c r="A924" s="17"/>
      <c r="B924" s="17"/>
      <c r="C924" s="17"/>
      <c r="E924" s="17"/>
      <c r="F924" s="17"/>
      <c r="G924" s="17"/>
      <c r="H924" s="17"/>
      <c r="I924" s="17"/>
      <c r="J924" s="22"/>
      <c r="K924" s="22"/>
      <c r="L924" s="17"/>
      <c r="M924" s="22"/>
      <c r="N924" s="22"/>
      <c r="P924" s="17"/>
    </row>
    <row r="925" spans="1:16" ht="12.75" customHeight="1" x14ac:dyDescent="0.15">
      <c r="A925" s="17"/>
      <c r="B925" s="17"/>
      <c r="C925" s="17"/>
      <c r="E925" s="17"/>
      <c r="F925" s="17"/>
      <c r="G925" s="17"/>
      <c r="H925" s="17"/>
      <c r="I925" s="17"/>
      <c r="J925" s="22"/>
      <c r="K925" s="22"/>
      <c r="L925" s="17"/>
      <c r="M925" s="22"/>
      <c r="N925" s="22"/>
      <c r="P925" s="17"/>
    </row>
    <row r="926" spans="1:16" ht="12.75" customHeight="1" x14ac:dyDescent="0.15">
      <c r="A926" s="17"/>
      <c r="B926" s="17"/>
      <c r="C926" s="17"/>
      <c r="E926" s="17"/>
      <c r="F926" s="17"/>
      <c r="G926" s="17"/>
      <c r="H926" s="17"/>
      <c r="I926" s="17"/>
      <c r="J926" s="22"/>
      <c r="K926" s="22"/>
      <c r="L926" s="17"/>
      <c r="M926" s="22"/>
      <c r="N926" s="22"/>
      <c r="P926" s="17"/>
    </row>
    <row r="927" spans="1:16" ht="12.75" customHeight="1" x14ac:dyDescent="0.15">
      <c r="A927" s="17"/>
      <c r="B927" s="17"/>
      <c r="C927" s="17"/>
      <c r="E927" s="17"/>
      <c r="F927" s="17"/>
      <c r="G927" s="17"/>
      <c r="H927" s="17"/>
      <c r="I927" s="17"/>
      <c r="J927" s="22"/>
      <c r="K927" s="22"/>
      <c r="L927" s="17"/>
      <c r="M927" s="22"/>
      <c r="N927" s="22"/>
      <c r="P927" s="17"/>
    </row>
    <row r="928" spans="1:16" ht="12.75" customHeight="1" x14ac:dyDescent="0.15">
      <c r="A928" s="17"/>
      <c r="B928" s="17"/>
      <c r="C928" s="17"/>
      <c r="E928" s="17"/>
      <c r="F928" s="17"/>
      <c r="G928" s="17"/>
      <c r="H928" s="17"/>
      <c r="I928" s="17"/>
      <c r="J928" s="22"/>
      <c r="K928" s="22"/>
      <c r="L928" s="17"/>
      <c r="M928" s="22"/>
      <c r="N928" s="22"/>
      <c r="P928" s="17"/>
    </row>
    <row r="929" spans="1:16" ht="12.75" customHeight="1" x14ac:dyDescent="0.15">
      <c r="A929" s="17"/>
      <c r="B929" s="17"/>
      <c r="C929" s="17"/>
      <c r="E929" s="17"/>
      <c r="F929" s="17"/>
      <c r="G929" s="17"/>
      <c r="H929" s="17"/>
      <c r="I929" s="17"/>
      <c r="J929" s="22"/>
      <c r="K929" s="22"/>
      <c r="L929" s="17"/>
      <c r="M929" s="22"/>
      <c r="N929" s="22"/>
      <c r="P929" s="17"/>
    </row>
    <row r="930" spans="1:16" ht="12.75" customHeight="1" x14ac:dyDescent="0.15">
      <c r="A930" s="17"/>
      <c r="B930" s="17"/>
      <c r="C930" s="17"/>
      <c r="E930" s="17"/>
      <c r="F930" s="17"/>
      <c r="G930" s="17"/>
      <c r="H930" s="17"/>
      <c r="I930" s="17"/>
      <c r="J930" s="22"/>
      <c r="K930" s="22"/>
      <c r="L930" s="17"/>
      <c r="M930" s="22"/>
      <c r="N930" s="22"/>
      <c r="P930" s="17"/>
    </row>
    <row r="931" spans="1:16" ht="12.75" customHeight="1" x14ac:dyDescent="0.15">
      <c r="A931" s="17"/>
      <c r="B931" s="17"/>
      <c r="C931" s="17"/>
      <c r="E931" s="17"/>
      <c r="F931" s="17"/>
      <c r="G931" s="17"/>
      <c r="H931" s="17"/>
      <c r="I931" s="17"/>
      <c r="J931" s="22"/>
      <c r="K931" s="22"/>
      <c r="L931" s="17"/>
      <c r="M931" s="22"/>
      <c r="N931" s="22"/>
      <c r="P931" s="17"/>
    </row>
    <row r="932" spans="1:16" ht="12.75" customHeight="1" x14ac:dyDescent="0.15">
      <c r="A932" s="17"/>
      <c r="B932" s="17"/>
      <c r="C932" s="17"/>
      <c r="E932" s="17"/>
      <c r="F932" s="17"/>
      <c r="G932" s="17"/>
      <c r="H932" s="17"/>
      <c r="I932" s="17"/>
      <c r="J932" s="22"/>
      <c r="K932" s="22"/>
      <c r="L932" s="17"/>
      <c r="M932" s="22"/>
      <c r="N932" s="22"/>
      <c r="P932" s="17"/>
    </row>
    <row r="933" spans="1:16" ht="12.75" customHeight="1" x14ac:dyDescent="0.15">
      <c r="A933" s="17"/>
      <c r="B933" s="17"/>
      <c r="C933" s="17"/>
      <c r="E933" s="17"/>
      <c r="F933" s="17"/>
      <c r="G933" s="17"/>
      <c r="H933" s="17"/>
      <c r="I933" s="17"/>
      <c r="J933" s="22"/>
      <c r="K933" s="22"/>
      <c r="L933" s="17"/>
      <c r="M933" s="22"/>
      <c r="N933" s="22"/>
      <c r="P933" s="17"/>
    </row>
    <row r="934" spans="1:16" ht="12.75" customHeight="1" x14ac:dyDescent="0.15">
      <c r="A934" s="17"/>
      <c r="B934" s="17"/>
      <c r="C934" s="17"/>
      <c r="E934" s="17"/>
      <c r="F934" s="17"/>
      <c r="G934" s="17"/>
      <c r="H934" s="17"/>
      <c r="I934" s="17"/>
      <c r="J934" s="22"/>
      <c r="K934" s="22"/>
      <c r="L934" s="17"/>
      <c r="M934" s="22"/>
      <c r="N934" s="22"/>
      <c r="P934" s="17"/>
    </row>
    <row r="935" spans="1:16" ht="12.75" customHeight="1" x14ac:dyDescent="0.15">
      <c r="A935" s="17"/>
      <c r="B935" s="17"/>
      <c r="C935" s="17"/>
      <c r="E935" s="17"/>
      <c r="F935" s="17"/>
      <c r="G935" s="17"/>
      <c r="H935" s="17"/>
      <c r="I935" s="17"/>
      <c r="J935" s="22"/>
      <c r="K935" s="22"/>
      <c r="L935" s="17"/>
      <c r="M935" s="22"/>
      <c r="N935" s="22"/>
      <c r="P935" s="17"/>
    </row>
    <row r="936" spans="1:16" ht="12.75" customHeight="1" x14ac:dyDescent="0.15">
      <c r="A936" s="17"/>
      <c r="B936" s="17"/>
      <c r="C936" s="17"/>
      <c r="E936" s="17"/>
      <c r="F936" s="17"/>
      <c r="G936" s="17"/>
      <c r="H936" s="17"/>
      <c r="I936" s="17"/>
      <c r="J936" s="22"/>
      <c r="K936" s="22"/>
      <c r="L936" s="17"/>
      <c r="M936" s="22"/>
      <c r="N936" s="22"/>
      <c r="P936" s="17"/>
    </row>
    <row r="937" spans="1:16" ht="12.75" customHeight="1" x14ac:dyDescent="0.15">
      <c r="A937" s="17"/>
      <c r="B937" s="17"/>
      <c r="C937" s="17"/>
      <c r="E937" s="17"/>
      <c r="F937" s="17"/>
      <c r="G937" s="17"/>
      <c r="H937" s="17"/>
      <c r="I937" s="17"/>
      <c r="J937" s="22"/>
      <c r="K937" s="22"/>
      <c r="L937" s="17"/>
      <c r="M937" s="22"/>
      <c r="N937" s="22"/>
      <c r="P937" s="17"/>
    </row>
    <row r="938" spans="1:16" ht="12.75" customHeight="1" x14ac:dyDescent="0.15">
      <c r="A938" s="17"/>
      <c r="B938" s="17"/>
      <c r="C938" s="17"/>
      <c r="E938" s="17"/>
      <c r="F938" s="17"/>
      <c r="G938" s="17"/>
      <c r="H938" s="17"/>
      <c r="I938" s="17"/>
      <c r="J938" s="22"/>
      <c r="K938" s="22"/>
      <c r="L938" s="17"/>
      <c r="M938" s="22"/>
      <c r="N938" s="22"/>
      <c r="P938" s="17"/>
    </row>
    <row r="939" spans="1:16" ht="12.75" customHeight="1" x14ac:dyDescent="0.15">
      <c r="A939" s="17"/>
      <c r="B939" s="17"/>
      <c r="C939" s="17"/>
      <c r="E939" s="17"/>
      <c r="F939" s="17"/>
      <c r="G939" s="17"/>
      <c r="H939" s="17"/>
      <c r="I939" s="17"/>
      <c r="J939" s="22"/>
      <c r="K939" s="22"/>
      <c r="L939" s="17"/>
      <c r="M939" s="22"/>
      <c r="N939" s="22"/>
      <c r="P939" s="17"/>
    </row>
    <row r="940" spans="1:16" ht="12.75" customHeight="1" x14ac:dyDescent="0.15">
      <c r="A940" s="17"/>
      <c r="B940" s="17"/>
      <c r="C940" s="17"/>
      <c r="E940" s="17"/>
      <c r="F940" s="17"/>
      <c r="G940" s="17"/>
      <c r="H940" s="17"/>
      <c r="I940" s="17"/>
      <c r="J940" s="22"/>
      <c r="K940" s="22"/>
      <c r="L940" s="17"/>
      <c r="M940" s="22"/>
      <c r="N940" s="22"/>
      <c r="P940" s="17"/>
    </row>
    <row r="941" spans="1:16" ht="12.75" customHeight="1" x14ac:dyDescent="0.15">
      <c r="A941" s="17"/>
      <c r="B941" s="17"/>
      <c r="C941" s="17"/>
      <c r="E941" s="17"/>
      <c r="F941" s="17"/>
      <c r="G941" s="17"/>
      <c r="H941" s="17"/>
      <c r="I941" s="17"/>
      <c r="J941" s="22"/>
      <c r="K941" s="22"/>
      <c r="L941" s="17"/>
      <c r="M941" s="22"/>
      <c r="N941" s="22"/>
      <c r="P941" s="17"/>
    </row>
    <row r="942" spans="1:16" ht="12.75" customHeight="1" x14ac:dyDescent="0.15">
      <c r="A942" s="17"/>
      <c r="B942" s="17"/>
      <c r="C942" s="17"/>
      <c r="E942" s="17"/>
      <c r="F942" s="17"/>
      <c r="G942" s="17"/>
      <c r="H942" s="17"/>
      <c r="I942" s="17"/>
      <c r="J942" s="22"/>
      <c r="K942" s="22"/>
      <c r="L942" s="17"/>
      <c r="M942" s="22"/>
      <c r="N942" s="22"/>
      <c r="P942" s="17"/>
    </row>
    <row r="943" spans="1:16" ht="12.75" customHeight="1" x14ac:dyDescent="0.15">
      <c r="A943" s="17"/>
      <c r="B943" s="17"/>
      <c r="C943" s="17"/>
      <c r="E943" s="17"/>
      <c r="F943" s="17"/>
      <c r="G943" s="17"/>
      <c r="H943" s="17"/>
      <c r="I943" s="17"/>
      <c r="J943" s="22"/>
      <c r="K943" s="22"/>
      <c r="L943" s="17"/>
      <c r="M943" s="22"/>
      <c r="N943" s="22"/>
      <c r="P943" s="17"/>
    </row>
    <row r="944" spans="1:16" ht="12.75" customHeight="1" x14ac:dyDescent="0.15">
      <c r="A944" s="17"/>
      <c r="B944" s="17"/>
      <c r="C944" s="17"/>
      <c r="E944" s="17"/>
      <c r="F944" s="17"/>
      <c r="G944" s="17"/>
      <c r="H944" s="17"/>
      <c r="I944" s="17"/>
      <c r="J944" s="22"/>
      <c r="K944" s="22"/>
      <c r="L944" s="17"/>
      <c r="M944" s="22"/>
      <c r="N944" s="22"/>
      <c r="P944" s="17"/>
    </row>
    <row r="945" spans="1:16" ht="12.75" customHeight="1" x14ac:dyDescent="0.15">
      <c r="A945" s="17"/>
      <c r="B945" s="17"/>
      <c r="C945" s="17"/>
      <c r="E945" s="17"/>
      <c r="F945" s="17"/>
      <c r="G945" s="17"/>
      <c r="H945" s="17"/>
      <c r="I945" s="17"/>
      <c r="J945" s="22"/>
      <c r="K945" s="22"/>
      <c r="L945" s="17"/>
      <c r="M945" s="22"/>
      <c r="N945" s="22"/>
      <c r="P945" s="17"/>
    </row>
    <row r="946" spans="1:16" ht="12.75" customHeight="1" x14ac:dyDescent="0.15">
      <c r="A946" s="17"/>
      <c r="B946" s="17"/>
      <c r="C946" s="17"/>
      <c r="E946" s="17"/>
      <c r="F946" s="17"/>
      <c r="G946" s="17"/>
      <c r="H946" s="17"/>
      <c r="I946" s="17"/>
      <c r="J946" s="22"/>
      <c r="K946" s="22"/>
      <c r="L946" s="17"/>
      <c r="M946" s="22"/>
      <c r="N946" s="22"/>
      <c r="P946" s="17"/>
    </row>
    <row r="947" spans="1:16" ht="12.75" customHeight="1" x14ac:dyDescent="0.15">
      <c r="A947" s="17"/>
      <c r="B947" s="17"/>
      <c r="C947" s="17"/>
      <c r="E947" s="17"/>
      <c r="F947" s="17"/>
      <c r="G947" s="17"/>
      <c r="H947" s="17"/>
      <c r="I947" s="17"/>
      <c r="J947" s="22"/>
      <c r="K947" s="22"/>
      <c r="L947" s="17"/>
      <c r="M947" s="22"/>
      <c r="N947" s="22"/>
      <c r="P947" s="17"/>
    </row>
    <row r="948" spans="1:16" ht="12.75" customHeight="1" x14ac:dyDescent="0.15">
      <c r="A948" s="17"/>
      <c r="B948" s="17"/>
      <c r="C948" s="17"/>
      <c r="E948" s="17"/>
      <c r="F948" s="17"/>
      <c r="G948" s="17"/>
      <c r="H948" s="17"/>
      <c r="I948" s="17"/>
      <c r="J948" s="22"/>
      <c r="K948" s="22"/>
      <c r="L948" s="17"/>
      <c r="M948" s="22"/>
      <c r="N948" s="22"/>
      <c r="P948" s="17"/>
    </row>
    <row r="949" spans="1:16" ht="12.75" customHeight="1" x14ac:dyDescent="0.15">
      <c r="A949" s="17"/>
      <c r="B949" s="17"/>
      <c r="C949" s="17"/>
      <c r="E949" s="17"/>
      <c r="F949" s="17"/>
      <c r="G949" s="17"/>
      <c r="H949" s="17"/>
      <c r="I949" s="17"/>
      <c r="J949" s="22"/>
      <c r="K949" s="22"/>
      <c r="L949" s="17"/>
      <c r="M949" s="22"/>
      <c r="N949" s="22"/>
      <c r="P949" s="17"/>
    </row>
    <row r="950" spans="1:16" ht="12.75" customHeight="1" x14ac:dyDescent="0.15">
      <c r="A950" s="17"/>
      <c r="B950" s="17"/>
      <c r="C950" s="17"/>
      <c r="E950" s="17"/>
      <c r="F950" s="17"/>
      <c r="G950" s="17"/>
      <c r="H950" s="17"/>
      <c r="I950" s="17"/>
      <c r="J950" s="22"/>
      <c r="K950" s="22"/>
      <c r="L950" s="17"/>
      <c r="M950" s="22"/>
      <c r="N950" s="22"/>
      <c r="P950" s="17"/>
    </row>
    <row r="951" spans="1:16" ht="12.75" customHeight="1" x14ac:dyDescent="0.15">
      <c r="A951" s="17"/>
      <c r="B951" s="17"/>
      <c r="C951" s="17"/>
      <c r="E951" s="17"/>
      <c r="F951" s="17"/>
      <c r="G951" s="17"/>
      <c r="H951" s="17"/>
      <c r="I951" s="17"/>
      <c r="J951" s="22"/>
      <c r="K951" s="22"/>
      <c r="L951" s="17"/>
      <c r="M951" s="22"/>
      <c r="N951" s="22"/>
      <c r="P951" s="17"/>
    </row>
    <row r="952" spans="1:16" ht="12.75" customHeight="1" x14ac:dyDescent="0.15">
      <c r="A952" s="17"/>
      <c r="B952" s="17"/>
      <c r="C952" s="17"/>
      <c r="E952" s="17"/>
      <c r="F952" s="17"/>
      <c r="G952" s="17"/>
      <c r="H952" s="17"/>
      <c r="I952" s="17"/>
      <c r="J952" s="22"/>
      <c r="K952" s="22"/>
      <c r="L952" s="17"/>
      <c r="M952" s="22"/>
      <c r="N952" s="22"/>
      <c r="P952" s="17"/>
    </row>
    <row r="953" spans="1:16" ht="12.75" customHeight="1" x14ac:dyDescent="0.15">
      <c r="A953" s="17"/>
      <c r="B953" s="17"/>
      <c r="C953" s="17"/>
      <c r="E953" s="17"/>
      <c r="F953" s="17"/>
      <c r="G953" s="17"/>
      <c r="H953" s="17"/>
      <c r="I953" s="17"/>
      <c r="J953" s="22"/>
      <c r="K953" s="22"/>
      <c r="L953" s="17"/>
      <c r="M953" s="22"/>
      <c r="N953" s="22"/>
      <c r="P953" s="17"/>
    </row>
    <row r="954" spans="1:16" ht="12.75" customHeight="1" x14ac:dyDescent="0.15">
      <c r="A954" s="17"/>
      <c r="B954" s="17"/>
      <c r="C954" s="17"/>
      <c r="E954" s="17"/>
      <c r="F954" s="17"/>
      <c r="G954" s="17"/>
      <c r="H954" s="17"/>
      <c r="I954" s="17"/>
      <c r="J954" s="22"/>
      <c r="K954" s="22"/>
      <c r="L954" s="17"/>
      <c r="M954" s="22"/>
      <c r="N954" s="22"/>
      <c r="P954" s="17"/>
    </row>
    <row r="955" spans="1:16" ht="12.75" customHeight="1" x14ac:dyDescent="0.15">
      <c r="A955" s="17"/>
      <c r="B955" s="17"/>
      <c r="C955" s="17"/>
      <c r="E955" s="17"/>
      <c r="F955" s="17"/>
      <c r="G955" s="17"/>
      <c r="H955" s="17"/>
      <c r="I955" s="17"/>
      <c r="J955" s="22"/>
      <c r="K955" s="22"/>
      <c r="L955" s="17"/>
      <c r="M955" s="22"/>
      <c r="N955" s="22"/>
      <c r="P955" s="17"/>
    </row>
    <row r="956" spans="1:16" ht="12.75" customHeight="1" x14ac:dyDescent="0.15">
      <c r="A956" s="17"/>
      <c r="B956" s="17"/>
      <c r="C956" s="17"/>
      <c r="E956" s="17"/>
      <c r="F956" s="17"/>
      <c r="G956" s="17"/>
      <c r="H956" s="17"/>
      <c r="I956" s="17"/>
      <c r="J956" s="22"/>
      <c r="K956" s="22"/>
      <c r="L956" s="17"/>
      <c r="M956" s="22"/>
      <c r="N956" s="22"/>
      <c r="P956" s="17"/>
    </row>
    <row r="957" spans="1:16" ht="12.75" customHeight="1" x14ac:dyDescent="0.15">
      <c r="A957" s="17"/>
      <c r="B957" s="17"/>
      <c r="C957" s="17"/>
      <c r="E957" s="17"/>
      <c r="F957" s="17"/>
      <c r="G957" s="17"/>
      <c r="H957" s="17"/>
      <c r="I957" s="17"/>
      <c r="J957" s="22"/>
      <c r="K957" s="22"/>
      <c r="L957" s="17"/>
      <c r="M957" s="22"/>
      <c r="N957" s="22"/>
      <c r="P957" s="17"/>
    </row>
    <row r="958" spans="1:16" ht="12.75" customHeight="1" x14ac:dyDescent="0.15">
      <c r="A958" s="17"/>
      <c r="B958" s="17"/>
      <c r="C958" s="17"/>
      <c r="E958" s="17"/>
      <c r="F958" s="17"/>
      <c r="G958" s="17"/>
      <c r="H958" s="17"/>
      <c r="I958" s="17"/>
      <c r="J958" s="22"/>
      <c r="K958" s="22"/>
      <c r="L958" s="17"/>
      <c r="M958" s="22"/>
      <c r="N958" s="22"/>
      <c r="P958" s="17"/>
    </row>
    <row r="959" spans="1:16" ht="12.75" customHeight="1" x14ac:dyDescent="0.15">
      <c r="A959" s="17"/>
      <c r="B959" s="17"/>
      <c r="C959" s="17"/>
      <c r="E959" s="17"/>
      <c r="F959" s="17"/>
      <c r="G959" s="17"/>
      <c r="H959" s="17"/>
      <c r="I959" s="17"/>
      <c r="J959" s="22"/>
      <c r="K959" s="22"/>
      <c r="L959" s="17"/>
      <c r="M959" s="22"/>
      <c r="N959" s="22"/>
      <c r="P959" s="17"/>
    </row>
    <row r="960" spans="1:16" ht="12.75" customHeight="1" x14ac:dyDescent="0.15">
      <c r="A960" s="17"/>
      <c r="B960" s="17"/>
      <c r="C960" s="17"/>
      <c r="E960" s="17"/>
      <c r="F960" s="17"/>
      <c r="G960" s="17"/>
      <c r="H960" s="17"/>
      <c r="I960" s="17"/>
      <c r="J960" s="22"/>
      <c r="K960" s="22"/>
      <c r="L960" s="17"/>
      <c r="M960" s="22"/>
      <c r="N960" s="22"/>
      <c r="P960" s="17"/>
    </row>
    <row r="961" spans="1:16" ht="12.75" customHeight="1" x14ac:dyDescent="0.15">
      <c r="A961" s="17"/>
      <c r="B961" s="17"/>
      <c r="C961" s="17"/>
      <c r="E961" s="17"/>
      <c r="F961" s="17"/>
      <c r="G961" s="17"/>
      <c r="H961" s="17"/>
      <c r="I961" s="17"/>
      <c r="J961" s="22"/>
      <c r="K961" s="22"/>
      <c r="L961" s="17"/>
      <c r="M961" s="22"/>
      <c r="N961" s="22"/>
      <c r="P961" s="17"/>
    </row>
    <row r="962" spans="1:16" ht="12.75" customHeight="1" x14ac:dyDescent="0.15">
      <c r="A962" s="17"/>
      <c r="B962" s="17"/>
      <c r="C962" s="17"/>
      <c r="E962" s="17"/>
      <c r="F962" s="17"/>
      <c r="G962" s="17"/>
      <c r="H962" s="17"/>
      <c r="I962" s="17"/>
      <c r="J962" s="22"/>
      <c r="K962" s="22"/>
      <c r="L962" s="17"/>
      <c r="M962" s="22"/>
      <c r="N962" s="22"/>
      <c r="P962" s="17"/>
    </row>
    <row r="963" spans="1:16" ht="12.75" customHeight="1" x14ac:dyDescent="0.15">
      <c r="A963" s="17"/>
      <c r="B963" s="17"/>
      <c r="C963" s="17"/>
      <c r="E963" s="17"/>
      <c r="F963" s="17"/>
      <c r="G963" s="17"/>
      <c r="H963" s="17"/>
      <c r="I963" s="17"/>
      <c r="J963" s="22"/>
      <c r="K963" s="22"/>
      <c r="L963" s="17"/>
      <c r="M963" s="22"/>
      <c r="N963" s="22"/>
      <c r="P963" s="17"/>
    </row>
    <row r="964" spans="1:16" ht="12.75" customHeight="1" x14ac:dyDescent="0.15">
      <c r="A964" s="17"/>
      <c r="B964" s="17"/>
      <c r="C964" s="17"/>
      <c r="E964" s="17"/>
      <c r="F964" s="17"/>
      <c r="G964" s="17"/>
      <c r="H964" s="17"/>
      <c r="I964" s="17"/>
      <c r="J964" s="22"/>
      <c r="K964" s="22"/>
      <c r="L964" s="17"/>
      <c r="M964" s="22"/>
      <c r="N964" s="22"/>
      <c r="P964" s="17"/>
    </row>
    <row r="965" spans="1:16" ht="12.75" customHeight="1" x14ac:dyDescent="0.15">
      <c r="A965" s="17"/>
      <c r="B965" s="17"/>
      <c r="C965" s="17"/>
      <c r="E965" s="17"/>
      <c r="F965" s="17"/>
      <c r="G965" s="17"/>
      <c r="H965" s="17"/>
      <c r="I965" s="17"/>
      <c r="J965" s="22"/>
      <c r="K965" s="22"/>
      <c r="L965" s="17"/>
      <c r="M965" s="22"/>
      <c r="N965" s="22"/>
      <c r="P965" s="17"/>
    </row>
    <row r="966" spans="1:16" ht="12.75" customHeight="1" x14ac:dyDescent="0.15">
      <c r="A966" s="17"/>
      <c r="B966" s="17"/>
      <c r="C966" s="17"/>
      <c r="E966" s="17"/>
      <c r="F966" s="17"/>
      <c r="G966" s="17"/>
      <c r="H966" s="17"/>
      <c r="I966" s="17"/>
      <c r="J966" s="22"/>
      <c r="K966" s="22"/>
      <c r="L966" s="17"/>
      <c r="M966" s="22"/>
      <c r="N966" s="22"/>
      <c r="P966" s="17"/>
    </row>
    <row r="967" spans="1:16" ht="12.75" customHeight="1" x14ac:dyDescent="0.15">
      <c r="A967" s="17"/>
      <c r="B967" s="17"/>
      <c r="C967" s="17"/>
      <c r="E967" s="17"/>
      <c r="F967" s="17"/>
      <c r="G967" s="17"/>
      <c r="H967" s="17"/>
      <c r="I967" s="17"/>
      <c r="J967" s="22"/>
      <c r="K967" s="22"/>
      <c r="L967" s="17"/>
      <c r="M967" s="22"/>
      <c r="N967" s="22"/>
      <c r="P967" s="17"/>
    </row>
    <row r="968" spans="1:16" ht="12.75" customHeight="1" x14ac:dyDescent="0.15">
      <c r="A968" s="17"/>
      <c r="B968" s="17"/>
      <c r="C968" s="17"/>
      <c r="E968" s="17"/>
      <c r="F968" s="17"/>
      <c r="G968" s="17"/>
      <c r="H968" s="17"/>
      <c r="I968" s="17"/>
      <c r="J968" s="22"/>
      <c r="K968" s="22"/>
      <c r="L968" s="17"/>
      <c r="M968" s="22"/>
      <c r="N968" s="22"/>
      <c r="P968" s="17"/>
    </row>
    <row r="969" spans="1:16" ht="12.75" customHeight="1" x14ac:dyDescent="0.15">
      <c r="A969" s="17"/>
      <c r="B969" s="17"/>
      <c r="C969" s="17"/>
      <c r="E969" s="17"/>
      <c r="F969" s="17"/>
      <c r="G969" s="17"/>
      <c r="H969" s="17"/>
      <c r="I969" s="17"/>
      <c r="J969" s="22"/>
      <c r="K969" s="22"/>
      <c r="L969" s="17"/>
      <c r="M969" s="22"/>
      <c r="N969" s="22"/>
      <c r="P969" s="17"/>
    </row>
    <row r="970" spans="1:16" ht="12.75" customHeight="1" x14ac:dyDescent="0.15">
      <c r="A970" s="17"/>
      <c r="B970" s="17"/>
      <c r="C970" s="17"/>
      <c r="E970" s="17"/>
      <c r="F970" s="17"/>
      <c r="G970" s="17"/>
      <c r="H970" s="17"/>
      <c r="I970" s="17"/>
      <c r="J970" s="22"/>
      <c r="K970" s="22"/>
      <c r="L970" s="17"/>
      <c r="M970" s="22"/>
      <c r="N970" s="22"/>
      <c r="P970" s="17"/>
    </row>
    <row r="971" spans="1:16" ht="12.75" customHeight="1" x14ac:dyDescent="0.15">
      <c r="A971" s="17"/>
      <c r="B971" s="17"/>
      <c r="C971" s="17"/>
      <c r="E971" s="17"/>
      <c r="F971" s="17"/>
      <c r="G971" s="17"/>
      <c r="H971" s="17"/>
      <c r="I971" s="17"/>
      <c r="J971" s="22"/>
      <c r="K971" s="22"/>
      <c r="L971" s="17"/>
      <c r="M971" s="22"/>
      <c r="N971" s="22"/>
      <c r="P971" s="17"/>
    </row>
    <row r="972" spans="1:16" ht="12.75" customHeight="1" x14ac:dyDescent="0.15">
      <c r="A972" s="17"/>
      <c r="B972" s="17"/>
      <c r="C972" s="17"/>
      <c r="E972" s="17"/>
      <c r="F972" s="17"/>
      <c r="G972" s="17"/>
      <c r="H972" s="17"/>
      <c r="I972" s="17"/>
      <c r="J972" s="22"/>
      <c r="K972" s="22"/>
      <c r="L972" s="17"/>
      <c r="M972" s="22"/>
      <c r="N972" s="22"/>
      <c r="P972" s="17"/>
    </row>
    <row r="973" spans="1:16" ht="12.75" customHeight="1" x14ac:dyDescent="0.15">
      <c r="A973" s="17"/>
      <c r="B973" s="17"/>
      <c r="C973" s="17"/>
      <c r="E973" s="17"/>
      <c r="F973" s="17"/>
      <c r="G973" s="17"/>
      <c r="H973" s="17"/>
      <c r="I973" s="17"/>
      <c r="J973" s="22"/>
      <c r="K973" s="22"/>
      <c r="L973" s="17"/>
      <c r="M973" s="22"/>
      <c r="N973" s="22"/>
      <c r="P973" s="17"/>
    </row>
    <row r="974" spans="1:16" ht="12.75" customHeight="1" x14ac:dyDescent="0.15">
      <c r="A974" s="17"/>
      <c r="B974" s="17"/>
      <c r="C974" s="17"/>
      <c r="E974" s="17"/>
      <c r="F974" s="17"/>
      <c r="G974" s="17"/>
      <c r="H974" s="17"/>
      <c r="I974" s="17"/>
      <c r="J974" s="22"/>
      <c r="K974" s="22"/>
      <c r="L974" s="17"/>
      <c r="M974" s="22"/>
      <c r="N974" s="22"/>
      <c r="P974" s="17"/>
    </row>
    <row r="975" spans="1:16" ht="12.75" customHeight="1" x14ac:dyDescent="0.15">
      <c r="A975" s="17"/>
      <c r="B975" s="17"/>
      <c r="C975" s="17"/>
      <c r="E975" s="17"/>
      <c r="F975" s="17"/>
      <c r="G975" s="17"/>
      <c r="H975" s="17"/>
      <c r="I975" s="17"/>
      <c r="J975" s="22"/>
      <c r="K975" s="22"/>
      <c r="L975" s="17"/>
      <c r="M975" s="22"/>
      <c r="N975" s="22"/>
      <c r="P975" s="17"/>
    </row>
    <row r="976" spans="1:16" ht="12.75" customHeight="1" x14ac:dyDescent="0.15">
      <c r="A976" s="17"/>
      <c r="B976" s="17"/>
      <c r="C976" s="17"/>
      <c r="E976" s="17"/>
      <c r="F976" s="17"/>
      <c r="G976" s="17"/>
      <c r="H976" s="17"/>
      <c r="I976" s="17"/>
      <c r="J976" s="22"/>
      <c r="K976" s="22"/>
      <c r="L976" s="17"/>
      <c r="M976" s="22"/>
      <c r="N976" s="22"/>
      <c r="P976" s="17"/>
    </row>
    <row r="977" spans="1:16" ht="12.75" customHeight="1" x14ac:dyDescent="0.15">
      <c r="A977" s="17"/>
      <c r="B977" s="17"/>
      <c r="C977" s="17"/>
      <c r="E977" s="17"/>
      <c r="F977" s="17"/>
      <c r="G977" s="17"/>
      <c r="H977" s="17"/>
      <c r="I977" s="17"/>
      <c r="J977" s="22"/>
      <c r="K977" s="22"/>
      <c r="L977" s="17"/>
      <c r="M977" s="22"/>
      <c r="N977" s="22"/>
      <c r="P977" s="17"/>
    </row>
    <row r="978" spans="1:16" ht="12.75" customHeight="1" x14ac:dyDescent="0.15">
      <c r="A978" s="17"/>
      <c r="B978" s="17"/>
      <c r="C978" s="17"/>
      <c r="E978" s="17"/>
      <c r="F978" s="17"/>
      <c r="G978" s="17"/>
      <c r="H978" s="17"/>
      <c r="I978" s="17"/>
      <c r="J978" s="22"/>
      <c r="K978" s="22"/>
      <c r="L978" s="17"/>
      <c r="M978" s="22"/>
      <c r="N978" s="22"/>
      <c r="P978" s="17"/>
    </row>
    <row r="979" spans="1:16" ht="12.75" customHeight="1" x14ac:dyDescent="0.15">
      <c r="A979" s="17"/>
      <c r="B979" s="17"/>
      <c r="C979" s="17"/>
      <c r="E979" s="17"/>
      <c r="F979" s="17"/>
      <c r="G979" s="17"/>
      <c r="H979" s="17"/>
      <c r="I979" s="17"/>
      <c r="J979" s="22"/>
      <c r="K979" s="22"/>
      <c r="L979" s="17"/>
      <c r="M979" s="22"/>
      <c r="N979" s="22"/>
      <c r="P979" s="17"/>
    </row>
    <row r="980" spans="1:16" ht="12.75" customHeight="1" x14ac:dyDescent="0.15">
      <c r="A980" s="17"/>
      <c r="B980" s="17"/>
      <c r="C980" s="17"/>
      <c r="E980" s="17"/>
      <c r="F980" s="17"/>
      <c r="G980" s="17"/>
      <c r="H980" s="17"/>
      <c r="I980" s="17"/>
      <c r="J980" s="22"/>
      <c r="K980" s="22"/>
      <c r="L980" s="17"/>
      <c r="M980" s="22"/>
      <c r="N980" s="22"/>
      <c r="P980" s="17"/>
    </row>
    <row r="981" spans="1:16" ht="12.75" customHeight="1" x14ac:dyDescent="0.15">
      <c r="A981" s="17"/>
      <c r="B981" s="17"/>
      <c r="C981" s="17"/>
      <c r="E981" s="17"/>
      <c r="F981" s="17"/>
      <c r="G981" s="17"/>
      <c r="H981" s="17"/>
      <c r="I981" s="17"/>
      <c r="J981" s="22"/>
      <c r="K981" s="22"/>
      <c r="L981" s="17"/>
      <c r="M981" s="22"/>
      <c r="N981" s="22"/>
      <c r="P981" s="17"/>
    </row>
    <row r="982" spans="1:16" ht="12.75" customHeight="1" x14ac:dyDescent="0.15">
      <c r="A982" s="17"/>
      <c r="B982" s="17"/>
      <c r="C982" s="17"/>
      <c r="E982" s="17"/>
      <c r="F982" s="17"/>
      <c r="G982" s="17"/>
      <c r="H982" s="17"/>
      <c r="I982" s="17"/>
      <c r="J982" s="22"/>
      <c r="K982" s="22"/>
      <c r="L982" s="17"/>
      <c r="M982" s="22"/>
      <c r="N982" s="22"/>
      <c r="P982" s="17"/>
    </row>
    <row r="983" spans="1:16" ht="12.75" customHeight="1" x14ac:dyDescent="0.15">
      <c r="A983" s="17"/>
      <c r="B983" s="17"/>
      <c r="C983" s="17"/>
      <c r="E983" s="17"/>
      <c r="F983" s="17"/>
      <c r="G983" s="17"/>
      <c r="H983" s="17"/>
      <c r="I983" s="17"/>
      <c r="J983" s="22"/>
      <c r="K983" s="22"/>
      <c r="L983" s="17"/>
      <c r="M983" s="22"/>
      <c r="N983" s="22"/>
      <c r="P983" s="17"/>
    </row>
    <row r="984" spans="1:16" ht="12.75" customHeight="1" x14ac:dyDescent="0.15">
      <c r="A984" s="17"/>
      <c r="B984" s="17"/>
      <c r="C984" s="17"/>
      <c r="E984" s="17"/>
      <c r="F984" s="17"/>
      <c r="G984" s="17"/>
      <c r="H984" s="17"/>
      <c r="I984" s="17"/>
      <c r="J984" s="22"/>
      <c r="K984" s="22"/>
      <c r="L984" s="17"/>
      <c r="M984" s="22"/>
      <c r="N984" s="22"/>
      <c r="P984" s="17"/>
    </row>
    <row r="985" spans="1:16" ht="12.75" customHeight="1" x14ac:dyDescent="0.15">
      <c r="A985" s="17"/>
      <c r="B985" s="17"/>
      <c r="C985" s="17"/>
      <c r="E985" s="17"/>
      <c r="F985" s="17"/>
      <c r="G985" s="17"/>
      <c r="H985" s="17"/>
      <c r="I985" s="17"/>
      <c r="J985" s="22"/>
      <c r="K985" s="22"/>
      <c r="L985" s="17"/>
      <c r="M985" s="22"/>
      <c r="N985" s="22"/>
      <c r="P985" s="17"/>
    </row>
    <row r="986" spans="1:16" ht="12.75" customHeight="1" x14ac:dyDescent="0.15">
      <c r="A986" s="17"/>
      <c r="B986" s="17"/>
      <c r="C986" s="17"/>
      <c r="E986" s="17"/>
      <c r="F986" s="17"/>
      <c r="G986" s="17"/>
      <c r="H986" s="17"/>
      <c r="I986" s="17"/>
      <c r="J986" s="22"/>
      <c r="K986" s="22"/>
      <c r="L986" s="17"/>
      <c r="M986" s="22"/>
      <c r="N986" s="22"/>
      <c r="P986" s="17"/>
    </row>
    <row r="987" spans="1:16" ht="12.75" customHeight="1" x14ac:dyDescent="0.15">
      <c r="A987" s="17"/>
      <c r="B987" s="17"/>
      <c r="C987" s="17"/>
      <c r="E987" s="17"/>
      <c r="F987" s="17"/>
      <c r="G987" s="17"/>
      <c r="H987" s="17"/>
      <c r="I987" s="17"/>
      <c r="J987" s="22"/>
      <c r="K987" s="22"/>
      <c r="L987" s="17"/>
      <c r="M987" s="22"/>
      <c r="N987" s="22"/>
      <c r="P987" s="17"/>
    </row>
    <row r="988" spans="1:16" ht="12.75" customHeight="1" x14ac:dyDescent="0.15">
      <c r="A988" s="17"/>
      <c r="B988" s="17"/>
      <c r="C988" s="17"/>
      <c r="E988" s="17"/>
      <c r="F988" s="17"/>
      <c r="G988" s="17"/>
      <c r="H988" s="17"/>
      <c r="I988" s="17"/>
      <c r="J988" s="22"/>
      <c r="K988" s="22"/>
      <c r="L988" s="17"/>
      <c r="M988" s="22"/>
      <c r="N988" s="22"/>
      <c r="P988" s="17"/>
    </row>
    <row r="989" spans="1:16" ht="12.75" customHeight="1" x14ac:dyDescent="0.15">
      <c r="A989" s="17"/>
      <c r="B989" s="17"/>
      <c r="C989" s="17"/>
      <c r="E989" s="17"/>
      <c r="F989" s="17"/>
      <c r="G989" s="17"/>
      <c r="H989" s="17"/>
      <c r="I989" s="17"/>
      <c r="J989" s="22"/>
      <c r="K989" s="22"/>
      <c r="L989" s="17"/>
      <c r="M989" s="22"/>
      <c r="N989" s="22"/>
      <c r="P989" s="17"/>
    </row>
    <row r="990" spans="1:16" ht="12.75" customHeight="1" x14ac:dyDescent="0.15">
      <c r="A990" s="17"/>
      <c r="B990" s="17"/>
      <c r="C990" s="17"/>
      <c r="E990" s="17"/>
      <c r="F990" s="17"/>
      <c r="G990" s="17"/>
      <c r="H990" s="17"/>
      <c r="I990" s="17"/>
      <c r="J990" s="22"/>
      <c r="K990" s="22"/>
      <c r="L990" s="17"/>
      <c r="M990" s="22"/>
      <c r="N990" s="22"/>
      <c r="P990" s="17"/>
    </row>
    <row r="991" spans="1:16" ht="12.75" customHeight="1" x14ac:dyDescent="0.15">
      <c r="A991" s="17"/>
      <c r="B991" s="17"/>
      <c r="C991" s="17"/>
      <c r="E991" s="17"/>
      <c r="F991" s="17"/>
      <c r="G991" s="17"/>
      <c r="H991" s="17"/>
      <c r="I991" s="17"/>
      <c r="J991" s="22"/>
      <c r="K991" s="22"/>
      <c r="L991" s="17"/>
      <c r="M991" s="22"/>
      <c r="N991" s="22"/>
      <c r="P991" s="17"/>
    </row>
    <row r="992" spans="1:16" ht="12.75" customHeight="1" x14ac:dyDescent="0.15">
      <c r="A992" s="17"/>
      <c r="B992" s="17"/>
      <c r="C992" s="17"/>
      <c r="E992" s="17"/>
      <c r="F992" s="17"/>
      <c r="G992" s="17"/>
      <c r="H992" s="17"/>
      <c r="I992" s="17"/>
      <c r="J992" s="22"/>
      <c r="K992" s="22"/>
      <c r="L992" s="17"/>
      <c r="M992" s="22"/>
      <c r="N992" s="22"/>
      <c r="P992" s="17"/>
    </row>
    <row r="993" spans="1:16" ht="12.75" customHeight="1" x14ac:dyDescent="0.15">
      <c r="A993" s="17"/>
      <c r="B993" s="17"/>
      <c r="C993" s="17"/>
      <c r="E993" s="17"/>
      <c r="F993" s="17"/>
      <c r="G993" s="17"/>
      <c r="H993" s="17"/>
      <c r="I993" s="17"/>
      <c r="J993" s="22"/>
      <c r="K993" s="22"/>
      <c r="L993" s="17"/>
      <c r="M993" s="22"/>
      <c r="N993" s="22"/>
      <c r="P993" s="17"/>
    </row>
    <row r="994" spans="1:16" ht="12.75" customHeight="1" x14ac:dyDescent="0.15">
      <c r="A994" s="17"/>
      <c r="B994" s="17"/>
      <c r="C994" s="17"/>
      <c r="E994" s="17"/>
      <c r="F994" s="17"/>
      <c r="G994" s="17"/>
      <c r="H994" s="17"/>
      <c r="I994" s="17"/>
      <c r="J994" s="22"/>
      <c r="K994" s="22"/>
      <c r="L994" s="17"/>
      <c r="M994" s="22"/>
      <c r="N994" s="22"/>
      <c r="P994" s="17"/>
    </row>
    <row r="995" spans="1:16" ht="12.75" customHeight="1" x14ac:dyDescent="0.15">
      <c r="A995" s="17"/>
      <c r="B995" s="17"/>
      <c r="C995" s="17"/>
      <c r="E995" s="17"/>
      <c r="F995" s="17"/>
      <c r="G995" s="17"/>
      <c r="H995" s="17"/>
      <c r="I995" s="17"/>
      <c r="J995" s="22"/>
      <c r="K995" s="22"/>
      <c r="L995" s="17"/>
      <c r="M995" s="22"/>
      <c r="N995" s="22"/>
      <c r="P995" s="17"/>
    </row>
    <row r="996" spans="1:16" ht="12.75" customHeight="1" x14ac:dyDescent="0.15">
      <c r="A996" s="17"/>
      <c r="B996" s="17"/>
      <c r="C996" s="17"/>
      <c r="E996" s="17"/>
      <c r="F996" s="17"/>
      <c r="G996" s="17"/>
      <c r="H996" s="17"/>
      <c r="I996" s="17"/>
      <c r="J996" s="22"/>
      <c r="K996" s="22"/>
      <c r="L996" s="17"/>
      <c r="M996" s="22"/>
      <c r="N996" s="22"/>
      <c r="P996" s="17"/>
    </row>
    <row r="997" spans="1:16" ht="12.75" customHeight="1" x14ac:dyDescent="0.15">
      <c r="A997" s="17"/>
      <c r="B997" s="17"/>
      <c r="C997" s="17"/>
      <c r="E997" s="17"/>
      <c r="F997" s="17"/>
      <c r="G997" s="17"/>
      <c r="H997" s="17"/>
      <c r="I997" s="17"/>
      <c r="J997" s="22"/>
      <c r="K997" s="22"/>
      <c r="L997" s="17"/>
      <c r="M997" s="22"/>
      <c r="N997" s="22"/>
      <c r="P997" s="17"/>
    </row>
    <row r="998" spans="1:16" ht="12.75" customHeight="1" x14ac:dyDescent="0.15">
      <c r="A998" s="17"/>
      <c r="B998" s="17"/>
      <c r="C998" s="17"/>
      <c r="E998" s="17"/>
      <c r="F998" s="17"/>
      <c r="G998" s="17"/>
      <c r="H998" s="17"/>
      <c r="I998" s="17"/>
      <c r="J998" s="22"/>
      <c r="K998" s="22"/>
      <c r="L998" s="17"/>
      <c r="M998" s="22"/>
      <c r="N998" s="22"/>
      <c r="P998" s="17"/>
    </row>
    <row r="999" spans="1:16" ht="12.75" customHeight="1" x14ac:dyDescent="0.15">
      <c r="A999" s="17"/>
      <c r="B999" s="17"/>
      <c r="C999" s="17"/>
      <c r="E999" s="17"/>
      <c r="F999" s="17"/>
      <c r="G999" s="17"/>
      <c r="H999" s="17"/>
      <c r="I999" s="17"/>
      <c r="J999" s="22"/>
      <c r="K999" s="22"/>
      <c r="L999" s="17"/>
      <c r="M999" s="22"/>
      <c r="N999" s="22"/>
      <c r="P999" s="17"/>
    </row>
    <row r="1000" spans="1:16" ht="12.75" customHeight="1" x14ac:dyDescent="0.15">
      <c r="A1000" s="17"/>
      <c r="B1000" s="17"/>
      <c r="C1000" s="17"/>
      <c r="E1000" s="17"/>
      <c r="F1000" s="17"/>
      <c r="G1000" s="17"/>
      <c r="H1000" s="17"/>
      <c r="I1000" s="17"/>
      <c r="J1000" s="22"/>
      <c r="K1000" s="22"/>
      <c r="L1000" s="17"/>
      <c r="M1000" s="22"/>
      <c r="N1000" s="22"/>
      <c r="P1000" s="17"/>
    </row>
  </sheetData>
  <autoFilter ref="A1:N301" xr:uid="{00000000-0009-0000-0000-000002000000}"/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workbookViewId="0" xr3:uid="{51F8DEE0-4D01-5F28-A812-FC0BD7CAC4A5}"/>
  </sheetViews>
  <sheetFormatPr defaultColWidth="14.42578125" defaultRowHeight="15" customHeight="1" x14ac:dyDescent="0.15"/>
  <cols>
    <col min="1" max="1" width="20.226562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7.80078125" customWidth="1"/>
    <col min="10" max="10" width="15.640625" hidden="1" customWidth="1"/>
    <col min="11" max="11" width="22.65234375" customWidth="1"/>
    <col min="12" max="12" width="15.91015625" hidden="1" customWidth="1"/>
    <col min="13" max="13" width="19.95703125" hidden="1" customWidth="1"/>
    <col min="14" max="14" width="19.6875" customWidth="1"/>
    <col min="15" max="15" width="7.953125" customWidth="1"/>
    <col min="16" max="16" width="19.41796875" customWidth="1"/>
    <col min="17" max="27" width="7.953125" customWidth="1"/>
  </cols>
  <sheetData>
    <row r="1" spans="1:17" ht="12.75" customHeight="1" x14ac:dyDescent="0.15">
      <c r="A1" s="4" t="s">
        <v>53</v>
      </c>
      <c r="B1" s="5" t="s">
        <v>4</v>
      </c>
      <c r="C1" s="4" t="s">
        <v>5</v>
      </c>
      <c r="D1" s="4" t="s">
        <v>6</v>
      </c>
      <c r="E1" s="4" t="s">
        <v>7</v>
      </c>
      <c r="F1" s="4" t="s">
        <v>54</v>
      </c>
      <c r="G1" s="4" t="s">
        <v>55</v>
      </c>
      <c r="H1" s="4" t="s">
        <v>10</v>
      </c>
      <c r="I1" s="24" t="s">
        <v>56</v>
      </c>
      <c r="J1" s="7" t="s">
        <v>57</v>
      </c>
      <c r="K1" s="7" t="s">
        <v>12</v>
      </c>
      <c r="L1" s="7" t="s">
        <v>13</v>
      </c>
      <c r="M1" s="7" t="s">
        <v>14</v>
      </c>
      <c r="N1" s="7" t="s">
        <v>14</v>
      </c>
      <c r="P1" s="8" t="s">
        <v>15</v>
      </c>
    </row>
    <row r="2" spans="1:17" ht="12.75" customHeight="1" x14ac:dyDescent="0.15">
      <c r="A2" s="10" t="s">
        <v>58</v>
      </c>
      <c r="B2" s="26" t="s">
        <v>59</v>
      </c>
      <c r="C2" s="26">
        <v>8</v>
      </c>
      <c r="D2" s="26">
        <v>9</v>
      </c>
      <c r="E2" s="26">
        <v>9</v>
      </c>
      <c r="F2" s="26">
        <v>8</v>
      </c>
      <c r="G2" s="26">
        <v>8</v>
      </c>
      <c r="H2" s="26">
        <v>9</v>
      </c>
      <c r="I2" s="31">
        <f>$C2*'Pesi e Budget Iniziale'!$F$5+'Pesi e Budget Iniziale'!$F$6*'DIFENSORI - GE'!$D2+'DIFENSORI - GE'!$E2*'Pesi e Budget Iniziale'!$F$7+'Pesi e Budget Iniziale'!$F$8*'DIFENSORI - GE'!F2+'DIFENSORI - GE'!$G2*'Pesi e Budget Iniziale'!$F$9+'Pesi e Budget Iniziale'!$F$10*'DIFENSORI - GE'!$H2+VLOOKUP(B2,SQUADRE!$A$2:$B$21,2,FALSE)*'Pesi e Budget Iniziale'!$F$11+'Pesi e Budget Iniziale'!$F$12*VLOOKUP(B2,'FATTORE CASA'!$A$2:$B$21,2,FALSE)+VLOOKUP(B2,ALLENATORE!$A$2:$B$21,2,FALSE)*'Pesi e Budget Iniziale'!$F$13</f>
        <v>83.089999999999989</v>
      </c>
      <c r="J2" s="19">
        <f>'Pesi e Budget Iniziale'!C32</f>
        <v>25</v>
      </c>
      <c r="K2" s="19">
        <f t="shared" ref="K2:K190" si="0">IF(J2&lt;=0,1,J2)</f>
        <v>25</v>
      </c>
      <c r="L2" s="20">
        <f>$C2*'Pesi e Budget Iniziale'!$H$5+'Pesi e Budget Iniziale'!$H$6*'DIFENSORI - GE'!$D2+'DIFENSORI - GE'!$E2*'Pesi e Budget Iniziale'!$H$7+'Pesi e Budget Iniziale'!$H$8*'DIFENSORI - GE'!F2+'DIFENSORI - GE'!$G2*'Pesi e Budget Iniziale'!$H$9+'Pesi e Budget Iniziale'!$H$10*'DIFENSORI - GE'!$H2+VLOOKUP(B2,SQUADRE!$A$2:$B$21,2,FALSE)*'Pesi e Budget Iniziale'!$H$11+'Pesi e Budget Iniziale'!$H$12*VLOOKUP(B2,'FATTORE CASA'!$A$2:$B$21,2,FALSE)+VLOOKUP(B2,ALLENATORE!$A$2:$B$21,2,FALSE)*'Pesi e Budget Iniziale'!$H$13</f>
        <v>88.04</v>
      </c>
      <c r="M2" s="19">
        <f>J2*L2/I2</f>
        <v>26.489348898784453</v>
      </c>
      <c r="N2" s="19">
        <f t="shared" ref="N2:N190" si="1">IF(M2&lt;=0,1,M2)</f>
        <v>26.489348898784453</v>
      </c>
      <c r="P2" s="23" t="s">
        <v>50</v>
      </c>
    </row>
    <row r="3" spans="1:17" ht="12.75" customHeight="1" x14ac:dyDescent="0.15">
      <c r="A3" s="10" t="s">
        <v>70</v>
      </c>
      <c r="B3" s="26" t="s">
        <v>52</v>
      </c>
      <c r="C3" s="26">
        <v>9</v>
      </c>
      <c r="D3" s="26">
        <v>9</v>
      </c>
      <c r="E3" s="26">
        <v>9</v>
      </c>
      <c r="F3" s="26">
        <v>7</v>
      </c>
      <c r="G3" s="26">
        <v>7</v>
      </c>
      <c r="H3" s="26">
        <v>10</v>
      </c>
      <c r="I3" s="31">
        <f>$C3*'Pesi e Budget Iniziale'!$F$5+'Pesi e Budget Iniziale'!$F$6*'DIFENSORI - GE'!$D3+'DIFENSORI - GE'!$E3*'Pesi e Budget Iniziale'!$F$7+'Pesi e Budget Iniziale'!$F$8*'DIFENSORI - GE'!F3+'DIFENSORI - GE'!$G3*'Pesi e Budget Iniziale'!$F$9+'Pesi e Budget Iniziale'!$F$10*'DIFENSORI - GE'!$H3+VLOOKUP(B3,SQUADRE!$A$2:$B$21,2,FALSE)*'Pesi e Budget Iniziale'!$F$11+'Pesi e Budget Iniziale'!$F$12*VLOOKUP(B3,'FATTORE CASA'!$A$2:$B$21,2,FALSE)+VLOOKUP(B3,ALLENATORE!$A$2:$B$21,2,FALSE)*'Pesi e Budget Iniziale'!$F$13</f>
        <v>86.88979999999998</v>
      </c>
      <c r="J3" s="19">
        <f t="shared" ref="J3:J190" si="2">$J$2-((I$2-I3)/(I$2-$Q$13)*$J$2)</f>
        <v>29.728471876555492</v>
      </c>
      <c r="K3" s="19">
        <f t="shared" si="0"/>
        <v>29.728471876555492</v>
      </c>
      <c r="L3" s="20">
        <f>$C3*'Pesi e Budget Iniziale'!$H$5+'Pesi e Budget Iniziale'!$H$6*'DIFENSORI - GE'!$D3+'DIFENSORI - GE'!$E3*'Pesi e Budget Iniziale'!$H$7+'Pesi e Budget Iniziale'!$H$8*'DIFENSORI - GE'!F3+'DIFENSORI - GE'!$G3*'Pesi e Budget Iniziale'!$H$9+'Pesi e Budget Iniziale'!$H$10*'DIFENSORI - GE'!$H3+VLOOKUP(B3,SQUADRE!$A$2:$B$21,2,FALSE)*'Pesi e Budget Iniziale'!$H$11+'Pesi e Budget Iniziale'!$H$12*VLOOKUP(B3,'FATTORE CASA'!$A$2:$B$21,2,FALSE)+VLOOKUP(B3,ALLENATORE!$A$2:$B$21,2,FALSE)*'Pesi e Budget Iniziale'!$H$13</f>
        <v>91.839799999999983</v>
      </c>
      <c r="M3" s="19">
        <f t="shared" ref="M3:M190" si="3">$M$2-((L$2-L3)/(L$2-$Q$13)*$M$2)</f>
        <v>30.509086436548053</v>
      </c>
      <c r="N3" s="19">
        <f t="shared" si="1"/>
        <v>30.509086436548053</v>
      </c>
      <c r="P3" s="23" t="s">
        <v>66</v>
      </c>
    </row>
    <row r="4" spans="1:17" ht="12.75" customHeight="1" x14ac:dyDescent="0.15">
      <c r="A4" s="10" t="s">
        <v>74</v>
      </c>
      <c r="B4" s="26" t="s">
        <v>75</v>
      </c>
      <c r="C4" s="26">
        <v>9</v>
      </c>
      <c r="D4" s="26">
        <v>9</v>
      </c>
      <c r="E4" s="26">
        <v>8</v>
      </c>
      <c r="F4" s="26">
        <v>8</v>
      </c>
      <c r="G4" s="26">
        <v>8</v>
      </c>
      <c r="H4" s="26">
        <v>9</v>
      </c>
      <c r="I4" s="31">
        <f>$C4*'Pesi e Budget Iniziale'!$F$5+'Pesi e Budget Iniziale'!$F$6*'DIFENSORI - GE'!$D4+'DIFENSORI - GE'!$E4*'Pesi e Budget Iniziale'!$F$7+'Pesi e Budget Iniziale'!$F$8*'DIFENSORI - GE'!F4+'DIFENSORI - GE'!$G4*'Pesi e Budget Iniziale'!$F$9+'Pesi e Budget Iniziale'!$F$10*'DIFENSORI - GE'!$H4+VLOOKUP(B4,SQUADRE!$A$2:$B$21,2,FALSE)*'Pesi e Budget Iniziale'!$F$11+'Pesi e Budget Iniziale'!$F$12*VLOOKUP(B4,'FATTORE CASA'!$A$2:$B$21,2,FALSE)+VLOOKUP(B4,ALLENATORE!$A$2:$B$21,2,FALSE)*'Pesi e Budget Iniziale'!$F$13</f>
        <v>81.014299999999992</v>
      </c>
      <c r="J4" s="19">
        <f t="shared" si="2"/>
        <v>22.416998506719764</v>
      </c>
      <c r="K4" s="19">
        <f t="shared" si="0"/>
        <v>22.416998506719764</v>
      </c>
      <c r="L4" s="20">
        <f>$C4*'Pesi e Budget Iniziale'!$H$5+'Pesi e Budget Iniziale'!$H$6*'DIFENSORI - GE'!$D4+'DIFENSORI - GE'!$E4*'Pesi e Budget Iniziale'!$H$7+'Pesi e Budget Iniziale'!$H$8*'DIFENSORI - GE'!F4+'DIFENSORI - GE'!$G4*'Pesi e Budget Iniziale'!$H$9+'Pesi e Budget Iniziale'!$H$10*'DIFENSORI - GE'!$H4+VLOOKUP(B4,SQUADRE!$A$2:$B$21,2,FALSE)*'Pesi e Budget Iniziale'!$H$11+'Pesi e Budget Iniziale'!$H$12*VLOOKUP(B4,'FATTORE CASA'!$A$2:$B$21,2,FALSE)+VLOOKUP(B4,ALLENATORE!$A$2:$B$21,2,FALSE)*'Pesi e Budget Iniziale'!$H$13</f>
        <v>85.414299999999997</v>
      </c>
      <c r="M4" s="19">
        <f t="shared" si="3"/>
        <v>23.711669849122369</v>
      </c>
      <c r="N4" s="19">
        <f t="shared" si="1"/>
        <v>23.711669849122369</v>
      </c>
      <c r="P4" s="23" t="s">
        <v>71</v>
      </c>
    </row>
    <row r="5" spans="1:17" ht="12.75" customHeight="1" x14ac:dyDescent="0.15">
      <c r="A5" s="10" t="s">
        <v>78</v>
      </c>
      <c r="B5" s="26" t="s">
        <v>19</v>
      </c>
      <c r="C5" s="26">
        <v>9</v>
      </c>
      <c r="D5" s="26">
        <v>9</v>
      </c>
      <c r="E5" s="26">
        <v>8</v>
      </c>
      <c r="F5" s="26">
        <v>8</v>
      </c>
      <c r="G5" s="26">
        <v>7</v>
      </c>
      <c r="H5" s="26">
        <v>9</v>
      </c>
      <c r="I5" s="31">
        <f>$C5*'Pesi e Budget Iniziale'!$F$5+'Pesi e Budget Iniziale'!$F$6*'DIFENSORI - GE'!$D5+'DIFENSORI - GE'!$E5*'Pesi e Budget Iniziale'!$F$7+'Pesi e Budget Iniziale'!$F$8*'DIFENSORI - GE'!F5+'DIFENSORI - GE'!$G5*'Pesi e Budget Iniziale'!$F$9+'Pesi e Budget Iniziale'!$F$10*'DIFENSORI - GE'!$H5+VLOOKUP(B5,SQUADRE!$A$2:$B$21,2,FALSE)*'Pesi e Budget Iniziale'!$F$11+'Pesi e Budget Iniziale'!$F$12*VLOOKUP(B5,'FATTORE CASA'!$A$2:$B$21,2,FALSE)+VLOOKUP(B5,ALLENATORE!$A$2:$B$21,2,FALSE)*'Pesi e Budget Iniziale'!$F$13</f>
        <v>81.759500000000003</v>
      </c>
      <c r="J5" s="19">
        <f t="shared" si="2"/>
        <v>23.344325535092104</v>
      </c>
      <c r="K5" s="19">
        <f t="shared" si="0"/>
        <v>23.344325535092104</v>
      </c>
      <c r="L5" s="20">
        <f>$C5*'Pesi e Budget Iniziale'!$H$5+'Pesi e Budget Iniziale'!$H$6*'DIFENSORI - GE'!$D5+'DIFENSORI - GE'!$E5*'Pesi e Budget Iniziale'!$H$7+'Pesi e Budget Iniziale'!$H$8*'DIFENSORI - GE'!F5+'DIFENSORI - GE'!$G5*'Pesi e Budget Iniziale'!$H$9+'Pesi e Budget Iniziale'!$H$10*'DIFENSORI - GE'!$H5+VLOOKUP(B5,SQUADRE!$A$2:$B$21,2,FALSE)*'Pesi e Budget Iniziale'!$H$11+'Pesi e Budget Iniziale'!$H$12*VLOOKUP(B5,'FATTORE CASA'!$A$2:$B$21,2,FALSE)+VLOOKUP(B5,ALLENATORE!$A$2:$B$21,2,FALSE)*'Pesi e Budget Iniziale'!$H$13</f>
        <v>86.159500000000008</v>
      </c>
      <c r="M5" s="19">
        <f t="shared" si="3"/>
        <v>24.500003028011125</v>
      </c>
      <c r="N5" s="19">
        <f t="shared" si="1"/>
        <v>24.500003028011125</v>
      </c>
      <c r="P5" s="23" t="s">
        <v>76</v>
      </c>
    </row>
    <row r="6" spans="1:17" ht="12.75" customHeight="1" x14ac:dyDescent="0.15">
      <c r="A6" s="10" t="s">
        <v>79</v>
      </c>
      <c r="B6" s="26" t="s">
        <v>59</v>
      </c>
      <c r="C6" s="26">
        <v>8</v>
      </c>
      <c r="D6" s="26">
        <v>8</v>
      </c>
      <c r="E6" s="26">
        <v>8</v>
      </c>
      <c r="F6" s="26">
        <v>8</v>
      </c>
      <c r="G6" s="26">
        <v>8</v>
      </c>
      <c r="H6" s="26">
        <v>8</v>
      </c>
      <c r="I6" s="31">
        <f>$C6*'Pesi e Budget Iniziale'!$F$5+'Pesi e Budget Iniziale'!$F$6*'DIFENSORI - GE'!$D6+'DIFENSORI - GE'!$E6*'Pesi e Budget Iniziale'!$F$7+'Pesi e Budget Iniziale'!$F$8*'DIFENSORI - GE'!F6+'DIFENSORI - GE'!$G6*'Pesi e Budget Iniziale'!$F$9+'Pesi e Budget Iniziale'!$F$10*'DIFENSORI - GE'!$H6+VLOOKUP(B6,SQUADRE!$A$2:$B$21,2,FALSE)*'Pesi e Budget Iniziale'!$F$11+'Pesi e Budget Iniziale'!$F$12*VLOOKUP(B6,'FATTORE CASA'!$A$2:$B$21,2,FALSE)+VLOOKUP(B6,ALLENATORE!$A$2:$B$21,2,FALSE)*'Pesi e Budget Iniziale'!$F$13</f>
        <v>79.006699999999981</v>
      </c>
      <c r="J6" s="19">
        <f t="shared" si="2"/>
        <v>19.918740666998495</v>
      </c>
      <c r="K6" s="19">
        <f t="shared" si="0"/>
        <v>19.918740666998495</v>
      </c>
      <c r="L6" s="20">
        <f>$C6*'Pesi e Budget Iniziale'!$H$5+'Pesi e Budget Iniziale'!$H$6*'DIFENSORI - GE'!$D6+'DIFENSORI - GE'!$E6*'Pesi e Budget Iniziale'!$H$7+'Pesi e Budget Iniziale'!$H$8*'DIFENSORI - GE'!F6+'DIFENSORI - GE'!$G6*'Pesi e Budget Iniziale'!$H$9+'Pesi e Budget Iniziale'!$H$10*'DIFENSORI - GE'!$H6+VLOOKUP(B6,SQUADRE!$A$2:$B$21,2,FALSE)*'Pesi e Budget Iniziale'!$H$11+'Pesi e Budget Iniziale'!$H$12*VLOOKUP(B6,'FATTORE CASA'!$A$2:$B$21,2,FALSE)+VLOOKUP(B6,ALLENATORE!$A$2:$B$21,2,FALSE)*'Pesi e Budget Iniziale'!$H$13</f>
        <v>83.406699999999987</v>
      </c>
      <c r="M6" s="19">
        <f t="shared" si="3"/>
        <v>21.58786725929809</v>
      </c>
      <c r="N6" s="19">
        <f t="shared" si="1"/>
        <v>21.58786725929809</v>
      </c>
      <c r="P6" s="23" t="s">
        <v>80</v>
      </c>
    </row>
    <row r="7" spans="1:17" ht="12.75" customHeight="1" x14ac:dyDescent="0.15">
      <c r="A7" s="10" t="s">
        <v>82</v>
      </c>
      <c r="B7" s="26" t="s">
        <v>19</v>
      </c>
      <c r="C7" s="26">
        <v>9</v>
      </c>
      <c r="D7" s="26">
        <v>8</v>
      </c>
      <c r="E7" s="26">
        <v>7</v>
      </c>
      <c r="F7" s="26">
        <v>8</v>
      </c>
      <c r="G7" s="26">
        <v>7</v>
      </c>
      <c r="H7" s="26">
        <v>8</v>
      </c>
      <c r="I7" s="31">
        <f>$C7*'Pesi e Budget Iniziale'!$F$5+'Pesi e Budget Iniziale'!$F$6*'DIFENSORI - GE'!$D7+'DIFENSORI - GE'!$E7*'Pesi e Budget Iniziale'!$F$7+'Pesi e Budget Iniziale'!$F$8*'DIFENSORI - GE'!F7+'DIFENSORI - GE'!$G7*'Pesi e Budget Iniziale'!$F$9+'Pesi e Budget Iniziale'!$F$10*'DIFENSORI - GE'!$H7+VLOOKUP(B7,SQUADRE!$A$2:$B$21,2,FALSE)*'Pesi e Budget Iniziale'!$F$11+'Pesi e Budget Iniziale'!$F$12*VLOOKUP(B7,'FATTORE CASA'!$A$2:$B$21,2,FALSE)+VLOOKUP(B7,ALLENATORE!$A$2:$B$21,2,FALSE)*'Pesi e Budget Iniziale'!$F$13</f>
        <v>77.676200000000009</v>
      </c>
      <c r="J7" s="19">
        <f t="shared" si="2"/>
        <v>18.263066202090613</v>
      </c>
      <c r="K7" s="19">
        <f t="shared" si="0"/>
        <v>18.263066202090613</v>
      </c>
      <c r="L7" s="20">
        <f>$C7*'Pesi e Budget Iniziale'!$H$5+'Pesi e Budget Iniziale'!$H$6*'DIFENSORI - GE'!$D7+'DIFENSORI - GE'!$E7*'Pesi e Budget Iniziale'!$H$7+'Pesi e Budget Iniziale'!$H$8*'DIFENSORI - GE'!F7+'DIFENSORI - GE'!$G7*'Pesi e Budget Iniziale'!$H$9+'Pesi e Budget Iniziale'!$H$10*'DIFENSORI - GE'!$H7+VLOOKUP(B7,SQUADRE!$A$2:$B$21,2,FALSE)*'Pesi e Budget Iniziale'!$H$11+'Pesi e Budget Iniziale'!$H$12*VLOOKUP(B7,'FATTORE CASA'!$A$2:$B$21,2,FALSE)+VLOOKUP(B7,ALLENATORE!$A$2:$B$21,2,FALSE)*'Pesi e Budget Iniziale'!$H$13</f>
        <v>81.526200000000003</v>
      </c>
      <c r="M7" s="19">
        <f t="shared" si="3"/>
        <v>19.59852138852478</v>
      </c>
      <c r="N7" s="19">
        <f t="shared" si="1"/>
        <v>19.59852138852478</v>
      </c>
      <c r="P7" s="23" t="s">
        <v>83</v>
      </c>
    </row>
    <row r="8" spans="1:17" ht="12.75" customHeight="1" x14ac:dyDescent="0.15">
      <c r="A8" s="10" t="s">
        <v>86</v>
      </c>
      <c r="B8" s="26" t="s">
        <v>87</v>
      </c>
      <c r="C8" s="26">
        <v>9</v>
      </c>
      <c r="D8" s="26">
        <v>9</v>
      </c>
      <c r="E8" s="26">
        <v>7</v>
      </c>
      <c r="F8" s="26">
        <v>8</v>
      </c>
      <c r="G8" s="26">
        <v>6</v>
      </c>
      <c r="H8" s="26">
        <v>8</v>
      </c>
      <c r="I8" s="31">
        <f>$C8*'Pesi e Budget Iniziale'!$F$5+'Pesi e Budget Iniziale'!$F$6*'DIFENSORI - GE'!$D8+'DIFENSORI - GE'!$E8*'Pesi e Budget Iniziale'!$F$7+'Pesi e Budget Iniziale'!$F$8*'DIFENSORI - GE'!F8+'DIFENSORI - GE'!$G8*'Pesi e Budget Iniziale'!$F$9+'Pesi e Budget Iniziale'!$F$10*'DIFENSORI - GE'!$H8+VLOOKUP(B8,SQUADRE!$A$2:$B$21,2,FALSE)*'Pesi e Budget Iniziale'!$F$11+'Pesi e Budget Iniziale'!$F$12*VLOOKUP(B8,'FATTORE CASA'!$A$2:$B$21,2,FALSE)+VLOOKUP(B8,ALLENATORE!$A$2:$B$21,2,FALSE)*'Pesi e Budget Iniziale'!$F$13</f>
        <v>75.97590000000001</v>
      </c>
      <c r="J8" s="19">
        <f t="shared" si="2"/>
        <v>16.147212543554026</v>
      </c>
      <c r="K8" s="19">
        <f t="shared" si="0"/>
        <v>16.147212543554026</v>
      </c>
      <c r="L8" s="20">
        <f>$C8*'Pesi e Budget Iniziale'!$H$5+'Pesi e Budget Iniziale'!$H$6*'DIFENSORI - GE'!$D8+'DIFENSORI - GE'!$E8*'Pesi e Budget Iniziale'!$H$7+'Pesi e Budget Iniziale'!$H$8*'DIFENSORI - GE'!F8+'DIFENSORI - GE'!$G8*'Pesi e Budget Iniziale'!$H$9+'Pesi e Budget Iniziale'!$H$10*'DIFENSORI - GE'!$H8+VLOOKUP(B8,SQUADRE!$A$2:$B$21,2,FALSE)*'Pesi e Budget Iniziale'!$H$11+'Pesi e Budget Iniziale'!$H$12*VLOOKUP(B8,'FATTORE CASA'!$A$2:$B$21,2,FALSE)+VLOOKUP(B8,ALLENATORE!$A$2:$B$21,2,FALSE)*'Pesi e Budget Iniziale'!$H$13</f>
        <v>79.825900000000004</v>
      </c>
      <c r="M8" s="19">
        <f t="shared" si="3"/>
        <v>17.799805736264268</v>
      </c>
      <c r="N8" s="19">
        <f t="shared" si="1"/>
        <v>17.799805736264268</v>
      </c>
      <c r="P8" s="23" t="s">
        <v>88</v>
      </c>
    </row>
    <row r="9" spans="1:17" ht="12.75" customHeight="1" x14ac:dyDescent="0.15">
      <c r="A9" s="10" t="s">
        <v>92</v>
      </c>
      <c r="B9" s="26" t="s">
        <v>19</v>
      </c>
      <c r="C9" s="26">
        <v>8</v>
      </c>
      <c r="D9" s="26">
        <v>8</v>
      </c>
      <c r="E9" s="26">
        <v>7</v>
      </c>
      <c r="F9" s="26">
        <v>8</v>
      </c>
      <c r="G9" s="26">
        <v>7</v>
      </c>
      <c r="H9" s="26">
        <v>9</v>
      </c>
      <c r="I9" s="31">
        <f>$C9*'Pesi e Budget Iniziale'!$F$5+'Pesi e Budget Iniziale'!$F$6*'DIFENSORI - GE'!$D9+'DIFENSORI - GE'!$E9*'Pesi e Budget Iniziale'!$F$7+'Pesi e Budget Iniziale'!$F$8*'DIFENSORI - GE'!F9+'DIFENSORI - GE'!$G9*'Pesi e Budget Iniziale'!$F$9+'Pesi e Budget Iniziale'!$F$10*'DIFENSORI - GE'!$H9+VLOOKUP(B9,SQUADRE!$A$2:$B$21,2,FALSE)*'Pesi e Budget Iniziale'!$F$11+'Pesi e Budget Iniziale'!$F$12*VLOOKUP(B9,'FATTORE CASA'!$A$2:$B$21,2,FALSE)+VLOOKUP(B9,ALLENATORE!$A$2:$B$21,2,FALSE)*'Pesi e Budget Iniziale'!$F$13</f>
        <v>77.676200000000009</v>
      </c>
      <c r="J9" s="19">
        <f t="shared" si="2"/>
        <v>18.263066202090613</v>
      </c>
      <c r="K9" s="19">
        <f t="shared" si="0"/>
        <v>18.263066202090613</v>
      </c>
      <c r="L9" s="20">
        <f>$C9*'Pesi e Budget Iniziale'!$H$5+'Pesi e Budget Iniziale'!$H$6*'DIFENSORI - GE'!$D9+'DIFENSORI - GE'!$E9*'Pesi e Budget Iniziale'!$H$7+'Pesi e Budget Iniziale'!$H$8*'DIFENSORI - GE'!F9+'DIFENSORI - GE'!$G9*'Pesi e Budget Iniziale'!$H$9+'Pesi e Budget Iniziale'!$H$10*'DIFENSORI - GE'!$H9+VLOOKUP(B9,SQUADRE!$A$2:$B$21,2,FALSE)*'Pesi e Budget Iniziale'!$H$11+'Pesi e Budget Iniziale'!$H$12*VLOOKUP(B9,'FATTORE CASA'!$A$2:$B$21,2,FALSE)+VLOOKUP(B9,ALLENATORE!$A$2:$B$21,2,FALSE)*'Pesi e Budget Iniziale'!$H$13</f>
        <v>81.526200000000003</v>
      </c>
      <c r="M9" s="19">
        <f t="shared" si="3"/>
        <v>19.59852138852478</v>
      </c>
      <c r="N9" s="19">
        <f t="shared" si="1"/>
        <v>19.59852138852478</v>
      </c>
      <c r="P9" s="23" t="s">
        <v>93</v>
      </c>
    </row>
    <row r="10" spans="1:17" ht="12.75" customHeight="1" x14ac:dyDescent="0.15">
      <c r="A10" s="10" t="s">
        <v>99</v>
      </c>
      <c r="B10" s="26" t="s">
        <v>59</v>
      </c>
      <c r="C10" s="26">
        <v>7</v>
      </c>
      <c r="D10" s="26">
        <v>9</v>
      </c>
      <c r="E10" s="26">
        <v>8</v>
      </c>
      <c r="F10" s="26">
        <v>7</v>
      </c>
      <c r="G10" s="26">
        <v>6</v>
      </c>
      <c r="H10" s="26">
        <v>8</v>
      </c>
      <c r="I10" s="31">
        <f>$C10*'Pesi e Budget Iniziale'!$F$5+'Pesi e Budget Iniziale'!$F$6*'DIFENSORI - GE'!$D10+'DIFENSORI - GE'!$E10*'Pesi e Budget Iniziale'!$F$7+'Pesi e Budget Iniziale'!$F$8*'DIFENSORI - GE'!F10+'DIFENSORI - GE'!$G10*'Pesi e Budget Iniziale'!$F$9+'Pesi e Budget Iniziale'!$F$10*'DIFENSORI - GE'!$H10+VLOOKUP(B10,SQUADRE!$A$2:$B$21,2,FALSE)*'Pesi e Budget Iniziale'!$F$11+'Pesi e Budget Iniziale'!$F$12*VLOOKUP(B10,'FATTORE CASA'!$A$2:$B$21,2,FALSE)+VLOOKUP(B10,ALLENATORE!$A$2:$B$21,2,FALSE)*'Pesi e Budget Iniziale'!$F$13</f>
        <v>75.09429999999999</v>
      </c>
      <c r="J10" s="19">
        <f t="shared" si="2"/>
        <v>15.050149328023888</v>
      </c>
      <c r="K10" s="19">
        <f t="shared" si="0"/>
        <v>15.050149328023888</v>
      </c>
      <c r="L10" s="20">
        <f>$C10*'Pesi e Budget Iniziale'!$H$5+'Pesi e Budget Iniziale'!$H$6*'DIFENSORI - GE'!$D10+'DIFENSORI - GE'!$E10*'Pesi e Budget Iniziale'!$H$7+'Pesi e Budget Iniziale'!$H$8*'DIFENSORI - GE'!F10+'DIFENSORI - GE'!$G10*'Pesi e Budget Iniziale'!$H$9+'Pesi e Budget Iniziale'!$H$10*'DIFENSORI - GE'!$H10+VLOOKUP(B10,SQUADRE!$A$2:$B$21,2,FALSE)*'Pesi e Budget Iniziale'!$H$11+'Pesi e Budget Iniziale'!$H$12*VLOOKUP(B10,'FATTORE CASA'!$A$2:$B$21,2,FALSE)+VLOOKUP(B10,ALLENATORE!$A$2:$B$21,2,FALSE)*'Pesi e Budget Iniziale'!$H$13</f>
        <v>79.494299999999996</v>
      </c>
      <c r="M10" s="19">
        <f t="shared" si="3"/>
        <v>17.449012281997611</v>
      </c>
      <c r="N10" s="19">
        <f t="shared" si="1"/>
        <v>17.449012281997611</v>
      </c>
      <c r="P10" s="23" t="s">
        <v>96</v>
      </c>
    </row>
    <row r="11" spans="1:17" ht="12.75" customHeight="1" x14ac:dyDescent="0.15">
      <c r="A11" s="10" t="s">
        <v>103</v>
      </c>
      <c r="B11" s="26" t="s">
        <v>69</v>
      </c>
      <c r="C11" s="26">
        <v>7</v>
      </c>
      <c r="D11" s="26">
        <v>6</v>
      </c>
      <c r="E11" s="26">
        <v>7</v>
      </c>
      <c r="F11" s="26">
        <v>8</v>
      </c>
      <c r="G11" s="26">
        <v>7</v>
      </c>
      <c r="H11" s="26">
        <v>9</v>
      </c>
      <c r="I11" s="31">
        <f>$C11*'Pesi e Budget Iniziale'!$F$5+'Pesi e Budget Iniziale'!$F$6*'DIFENSORI - GE'!$D11+'DIFENSORI - GE'!$E11*'Pesi e Budget Iniziale'!$F$7+'Pesi e Budget Iniziale'!$F$8*'DIFENSORI - GE'!F11+'DIFENSORI - GE'!$G11*'Pesi e Budget Iniziale'!$F$9+'Pesi e Budget Iniziale'!$F$10*'DIFENSORI - GE'!$H11+VLOOKUP(B11,SQUADRE!$A$2:$B$21,2,FALSE)*'Pesi e Budget Iniziale'!$F$11+'Pesi e Budget Iniziale'!$F$12*VLOOKUP(B11,'FATTORE CASA'!$A$2:$B$21,2,FALSE)+VLOOKUP(B11,ALLENATORE!$A$2:$B$21,2,FALSE)*'Pesi e Budget Iniziale'!$F$13</f>
        <v>73.251899999999992</v>
      </c>
      <c r="J11" s="19">
        <f t="shared" si="2"/>
        <v>12.757466401194621</v>
      </c>
      <c r="K11" s="19">
        <f t="shared" si="0"/>
        <v>12.757466401194621</v>
      </c>
      <c r="L11" s="20">
        <f>$C11*'Pesi e Budget Iniziale'!$H$5+'Pesi e Budget Iniziale'!$H$6*'DIFENSORI - GE'!$D11+'DIFENSORI - GE'!$E11*'Pesi e Budget Iniziale'!$H$7+'Pesi e Budget Iniziale'!$H$8*'DIFENSORI - GE'!F11+'DIFENSORI - GE'!$G11*'Pesi e Budget Iniziale'!$H$9+'Pesi e Budget Iniziale'!$H$10*'DIFENSORI - GE'!$H11+VLOOKUP(B11,SQUADRE!$A$2:$B$21,2,FALSE)*'Pesi e Budget Iniziale'!$H$11+'Pesi e Budget Iniziale'!$H$12*VLOOKUP(B11,'FATTORE CASA'!$A$2:$B$21,2,FALSE)+VLOOKUP(B11,ALLENATORE!$A$2:$B$21,2,FALSE)*'Pesi e Budget Iniziale'!$H$13</f>
        <v>77.101899999999986</v>
      </c>
      <c r="M11" s="19">
        <f t="shared" si="3"/>
        <v>14.918136950310224</v>
      </c>
      <c r="N11" s="19">
        <f t="shared" si="1"/>
        <v>14.918136950310224</v>
      </c>
      <c r="P11" s="17"/>
    </row>
    <row r="12" spans="1:17" ht="12.75" customHeight="1" x14ac:dyDescent="0.15">
      <c r="A12" s="10" t="s">
        <v>108</v>
      </c>
      <c r="B12" s="26" t="s">
        <v>90</v>
      </c>
      <c r="C12" s="26">
        <v>6</v>
      </c>
      <c r="D12" s="26">
        <v>9</v>
      </c>
      <c r="E12" s="26">
        <v>7</v>
      </c>
      <c r="F12" s="26">
        <v>7</v>
      </c>
      <c r="G12" s="26">
        <v>7</v>
      </c>
      <c r="H12" s="26">
        <v>8</v>
      </c>
      <c r="I12" s="31">
        <f>$C12*'Pesi e Budget Iniziale'!$F$5+'Pesi e Budget Iniziale'!$F$6*'DIFENSORI - GE'!$D12+'DIFENSORI - GE'!$E12*'Pesi e Budget Iniziale'!$F$7+'Pesi e Budget Iniziale'!$F$8*'DIFENSORI - GE'!F12+'DIFENSORI - GE'!$G12*'Pesi e Budget Iniziale'!$F$9+'Pesi e Budget Iniziale'!$F$10*'DIFENSORI - GE'!$H12+VLOOKUP(B12,SQUADRE!$A$2:$B$21,2,FALSE)*'Pesi e Budget Iniziale'!$F$11+'Pesi e Budget Iniziale'!$F$12*VLOOKUP(B12,'FATTORE CASA'!$A$2:$B$21,2,FALSE)+VLOOKUP(B12,ALLENATORE!$A$2:$B$21,2,FALSE)*'Pesi e Budget Iniziale'!$F$13</f>
        <v>72.948800000000006</v>
      </c>
      <c r="J12" s="19">
        <f t="shared" si="2"/>
        <v>12.380288700846206</v>
      </c>
      <c r="K12" s="19">
        <f t="shared" si="0"/>
        <v>12.380288700846206</v>
      </c>
      <c r="L12" s="20">
        <f>$C12*'Pesi e Budget Iniziale'!$H$5+'Pesi e Budget Iniziale'!$H$6*'DIFENSORI - GE'!$D12+'DIFENSORI - GE'!$E12*'Pesi e Budget Iniziale'!$H$7+'Pesi e Budget Iniziale'!$H$8*'DIFENSORI - GE'!F12+'DIFENSORI - GE'!$G12*'Pesi e Budget Iniziale'!$H$9+'Pesi e Budget Iniziale'!$H$10*'DIFENSORI - GE'!$H12+VLOOKUP(B12,SQUADRE!$A$2:$B$21,2,FALSE)*'Pesi e Budget Iniziale'!$H$11+'Pesi e Budget Iniziale'!$H$12*VLOOKUP(B12,'FATTORE CASA'!$A$2:$B$21,2,FALSE)+VLOOKUP(B12,ALLENATORE!$A$2:$B$21,2,FALSE)*'Pesi e Budget Iniziale'!$H$13</f>
        <v>76.7988</v>
      </c>
      <c r="M12" s="19">
        <f t="shared" si="3"/>
        <v>14.597493114398835</v>
      </c>
      <c r="N12" s="19">
        <f t="shared" si="1"/>
        <v>14.597493114398835</v>
      </c>
      <c r="P12" s="17"/>
    </row>
    <row r="13" spans="1:17" ht="12.75" customHeight="1" x14ac:dyDescent="0.15">
      <c r="A13" s="10" t="s">
        <v>113</v>
      </c>
      <c r="B13" s="26" t="s">
        <v>52</v>
      </c>
      <c r="C13" s="26">
        <v>8</v>
      </c>
      <c r="D13" s="26">
        <v>7</v>
      </c>
      <c r="E13" s="26">
        <v>8</v>
      </c>
      <c r="F13" s="26">
        <v>7</v>
      </c>
      <c r="G13" s="26">
        <v>6</v>
      </c>
      <c r="H13" s="26">
        <v>8</v>
      </c>
      <c r="I13" s="31">
        <f>$C13*'Pesi e Budget Iniziale'!$F$5+'Pesi e Budget Iniziale'!$F$6*'DIFENSORI - GE'!$D13+'DIFENSORI - GE'!$E13*'Pesi e Budget Iniziale'!$F$7+'Pesi e Budget Iniziale'!$F$8*'DIFENSORI - GE'!F13+'DIFENSORI - GE'!$G13*'Pesi e Budget Iniziale'!$F$9+'Pesi e Budget Iniziale'!$F$10*'DIFENSORI - GE'!$H13+VLOOKUP(B13,SQUADRE!$A$2:$B$21,2,FALSE)*'Pesi e Budget Iniziale'!$F$11+'Pesi e Budget Iniziale'!$F$12*VLOOKUP(B13,'FATTORE CASA'!$A$2:$B$21,2,FALSE)+VLOOKUP(B13,ALLENATORE!$A$2:$B$21,2,FALSE)*'Pesi e Budget Iniziale'!$F$13</f>
        <v>77.469099999999997</v>
      </c>
      <c r="J13" s="19">
        <f t="shared" si="2"/>
        <v>18.005350920856152</v>
      </c>
      <c r="K13" s="19">
        <f t="shared" si="0"/>
        <v>18.005350920856152</v>
      </c>
      <c r="L13" s="20">
        <f>$C13*'Pesi e Budget Iniziale'!$H$5+'Pesi e Budget Iniziale'!$H$6*'DIFENSORI - GE'!$D13+'DIFENSORI - GE'!$E13*'Pesi e Budget Iniziale'!$H$7+'Pesi e Budget Iniziale'!$H$8*'DIFENSORI - GE'!F13+'DIFENSORI - GE'!$G13*'Pesi e Budget Iniziale'!$H$9+'Pesi e Budget Iniziale'!$H$10*'DIFENSORI - GE'!$H13+VLOOKUP(B13,SQUADRE!$A$2:$B$21,2,FALSE)*'Pesi e Budget Iniziale'!$H$11+'Pesi e Budget Iniziale'!$H$12*VLOOKUP(B13,'FATTORE CASA'!$A$2:$B$21,2,FALSE)+VLOOKUP(B13,ALLENATORE!$A$2:$B$21,2,FALSE)*'Pesi e Budget Iniziale'!$H$13</f>
        <v>81.869099999999989</v>
      </c>
      <c r="M13" s="19">
        <f t="shared" si="3"/>
        <v>19.961268901998935</v>
      </c>
      <c r="N13" s="19">
        <f t="shared" si="1"/>
        <v>19.961268901998935</v>
      </c>
      <c r="P13" s="35" t="s">
        <v>110</v>
      </c>
      <c r="Q13" s="36">
        <v>63</v>
      </c>
    </row>
    <row r="14" spans="1:17" ht="12.75" customHeight="1" x14ac:dyDescent="0.15">
      <c r="A14" s="10" t="s">
        <v>118</v>
      </c>
      <c r="B14" s="26" t="s">
        <v>52</v>
      </c>
      <c r="C14" s="26">
        <v>6</v>
      </c>
      <c r="D14" s="26">
        <v>9</v>
      </c>
      <c r="E14" s="26">
        <v>8</v>
      </c>
      <c r="F14" s="26">
        <v>7</v>
      </c>
      <c r="G14" s="26">
        <v>5</v>
      </c>
      <c r="H14" s="26">
        <v>9</v>
      </c>
      <c r="I14" s="31">
        <f>$C14*'Pesi e Budget Iniziale'!$F$5+'Pesi e Budget Iniziale'!$F$6*'DIFENSORI - GE'!$D14+'DIFENSORI - GE'!$E14*'Pesi e Budget Iniziale'!$F$7+'Pesi e Budget Iniziale'!$F$8*'DIFENSORI - GE'!F14+'DIFENSORI - GE'!$G14*'Pesi e Budget Iniziale'!$F$9+'Pesi e Budget Iniziale'!$F$10*'DIFENSORI - GE'!$H14+VLOOKUP(B14,SQUADRE!$A$2:$B$21,2,FALSE)*'Pesi e Budget Iniziale'!$F$11+'Pesi e Budget Iniziale'!$F$12*VLOOKUP(B14,'FATTORE CASA'!$A$2:$B$21,2,FALSE)+VLOOKUP(B14,ALLENATORE!$A$2:$B$21,2,FALSE)*'Pesi e Budget Iniziale'!$F$13</f>
        <v>77.477499999999992</v>
      </c>
      <c r="J14" s="19">
        <f t="shared" si="2"/>
        <v>18.015803882528623</v>
      </c>
      <c r="K14" s="19">
        <f t="shared" si="0"/>
        <v>18.015803882528623</v>
      </c>
      <c r="L14" s="20">
        <f>$C14*'Pesi e Budget Iniziale'!$H$5+'Pesi e Budget Iniziale'!$H$6*'DIFENSORI - GE'!$D14+'DIFENSORI - GE'!$E14*'Pesi e Budget Iniziale'!$H$7+'Pesi e Budget Iniziale'!$H$8*'DIFENSORI - GE'!F14+'DIFENSORI - GE'!$G14*'Pesi e Budget Iniziale'!$H$9+'Pesi e Budget Iniziale'!$H$10*'DIFENSORI - GE'!$H14+VLOOKUP(B14,SQUADRE!$A$2:$B$21,2,FALSE)*'Pesi e Budget Iniziale'!$H$11+'Pesi e Budget Iniziale'!$H$12*VLOOKUP(B14,'FATTORE CASA'!$A$2:$B$21,2,FALSE)+VLOOKUP(B14,ALLENATORE!$A$2:$B$21,2,FALSE)*'Pesi e Budget Iniziale'!$H$13</f>
        <v>81.877499999999984</v>
      </c>
      <c r="M14" s="19">
        <f t="shared" si="3"/>
        <v>19.970155105303633</v>
      </c>
      <c r="N14" s="19">
        <f t="shared" si="1"/>
        <v>19.970155105303633</v>
      </c>
      <c r="P14" s="35" t="s">
        <v>122</v>
      </c>
      <c r="Q14" s="37">
        <f>'Pesi e Budget Iniziale'!C32</f>
        <v>25</v>
      </c>
    </row>
    <row r="15" spans="1:17" ht="12.75" customHeight="1" x14ac:dyDescent="0.15">
      <c r="A15" s="10" t="s">
        <v>123</v>
      </c>
      <c r="B15" s="26" t="s">
        <v>117</v>
      </c>
      <c r="C15" s="26">
        <v>9</v>
      </c>
      <c r="D15" s="26">
        <v>8</v>
      </c>
      <c r="E15" s="26">
        <v>7</v>
      </c>
      <c r="F15" s="26">
        <v>6</v>
      </c>
      <c r="G15" s="26">
        <v>6</v>
      </c>
      <c r="H15" s="26">
        <v>7</v>
      </c>
      <c r="I15" s="31">
        <f>$C15*'Pesi e Budget Iniziale'!$F$5+'Pesi e Budget Iniziale'!$F$6*'DIFENSORI - GE'!$D15+'DIFENSORI - GE'!$E15*'Pesi e Budget Iniziale'!$F$7+'Pesi e Budget Iniziale'!$F$8*'DIFENSORI - GE'!F15+'DIFENSORI - GE'!$G15*'Pesi e Budget Iniziale'!$F$9+'Pesi e Budget Iniziale'!$F$10*'DIFENSORI - GE'!$H15+VLOOKUP(B15,SQUADRE!$A$2:$B$21,2,FALSE)*'Pesi e Budget Iniziale'!$F$11+'Pesi e Budget Iniziale'!$F$12*VLOOKUP(B15,'FATTORE CASA'!$A$2:$B$21,2,FALSE)+VLOOKUP(B15,ALLENATORE!$A$2:$B$21,2,FALSE)*'Pesi e Budget Iniziale'!$F$13</f>
        <v>70.000100000000003</v>
      </c>
      <c r="J15" s="19">
        <f t="shared" si="2"/>
        <v>8.7109258337481421</v>
      </c>
      <c r="K15" s="19">
        <f t="shared" si="0"/>
        <v>8.7109258337481421</v>
      </c>
      <c r="L15" s="20">
        <f>$C15*'Pesi e Budget Iniziale'!$H$5+'Pesi e Budget Iniziale'!$H$6*'DIFENSORI - GE'!$D15+'DIFENSORI - GE'!$E15*'Pesi e Budget Iniziale'!$H$7+'Pesi e Budget Iniziale'!$H$8*'DIFENSORI - GE'!F15+'DIFENSORI - GE'!$G15*'Pesi e Budget Iniziale'!$H$9+'Pesi e Budget Iniziale'!$H$10*'DIFENSORI - GE'!$H15+VLOOKUP(B15,SQUADRE!$A$2:$B$21,2,FALSE)*'Pesi e Budget Iniziale'!$H$11+'Pesi e Budget Iniziale'!$H$12*VLOOKUP(B15,'FATTORE CASA'!$A$2:$B$21,2,FALSE)+VLOOKUP(B15,ALLENATORE!$A$2:$B$21,2,FALSE)*'Pesi e Budget Iniziale'!$H$13</f>
        <v>73.850099999999998</v>
      </c>
      <c r="M15" s="19">
        <f t="shared" si="3"/>
        <v>11.478118390043972</v>
      </c>
      <c r="N15" s="19">
        <f t="shared" si="1"/>
        <v>11.478118390043972</v>
      </c>
      <c r="P15" s="17"/>
    </row>
    <row r="16" spans="1:17" ht="12.75" customHeight="1" x14ac:dyDescent="0.15">
      <c r="A16" s="10" t="s">
        <v>127</v>
      </c>
      <c r="B16" s="26" t="s">
        <v>87</v>
      </c>
      <c r="C16" s="26">
        <v>9</v>
      </c>
      <c r="D16" s="26">
        <v>8</v>
      </c>
      <c r="E16" s="26">
        <v>7</v>
      </c>
      <c r="F16" s="26">
        <v>6</v>
      </c>
      <c r="G16" s="26">
        <v>6</v>
      </c>
      <c r="H16" s="26">
        <v>7</v>
      </c>
      <c r="I16" s="31">
        <f>$C16*'Pesi e Budget Iniziale'!$F$5+'Pesi e Budget Iniziale'!$F$6*'DIFENSORI - GE'!$D16+'DIFENSORI - GE'!$E16*'Pesi e Budget Iniziale'!$F$7+'Pesi e Budget Iniziale'!$F$8*'DIFENSORI - GE'!F16+'DIFENSORI - GE'!$G16*'Pesi e Budget Iniziale'!$F$9+'Pesi e Budget Iniziale'!$F$10*'DIFENSORI - GE'!$H16+VLOOKUP(B16,SQUADRE!$A$2:$B$21,2,FALSE)*'Pesi e Budget Iniziale'!$F$11+'Pesi e Budget Iniziale'!$F$12*VLOOKUP(B16,'FATTORE CASA'!$A$2:$B$21,2,FALSE)+VLOOKUP(B16,ALLENATORE!$A$2:$B$21,2,FALSE)*'Pesi e Budget Iniziale'!$F$13</f>
        <v>70.80510000000001</v>
      </c>
      <c r="J16" s="19">
        <f t="shared" si="2"/>
        <v>9.7126679940268961</v>
      </c>
      <c r="K16" s="19">
        <f t="shared" si="0"/>
        <v>9.7126679940268961</v>
      </c>
      <c r="L16" s="20">
        <f>$C16*'Pesi e Budget Iniziale'!$H$5+'Pesi e Budget Iniziale'!$H$6*'DIFENSORI - GE'!$D16+'DIFENSORI - GE'!$E16*'Pesi e Budget Iniziale'!$H$7+'Pesi e Budget Iniziale'!$H$8*'DIFENSORI - GE'!F16+'DIFENSORI - GE'!$G16*'Pesi e Budget Iniziale'!$H$9+'Pesi e Budget Iniziale'!$H$10*'DIFENSORI - GE'!$H16+VLOOKUP(B16,SQUADRE!$A$2:$B$21,2,FALSE)*'Pesi e Budget Iniziale'!$H$11+'Pesi e Budget Iniziale'!$H$12*VLOOKUP(B16,'FATTORE CASA'!$A$2:$B$21,2,FALSE)+VLOOKUP(B16,ALLENATORE!$A$2:$B$21,2,FALSE)*'Pesi e Budget Iniziale'!$H$13</f>
        <v>74.655100000000004</v>
      </c>
      <c r="M16" s="19">
        <f t="shared" si="3"/>
        <v>12.329712873411451</v>
      </c>
      <c r="N16" s="19">
        <f t="shared" si="1"/>
        <v>12.329712873411451</v>
      </c>
      <c r="P16" s="12"/>
    </row>
    <row r="17" spans="1:16" ht="12.75" customHeight="1" x14ac:dyDescent="0.15">
      <c r="A17" s="10" t="s">
        <v>134</v>
      </c>
      <c r="B17" s="26" t="s">
        <v>85</v>
      </c>
      <c r="C17" s="26">
        <v>8</v>
      </c>
      <c r="D17" s="26">
        <v>8</v>
      </c>
      <c r="E17" s="26">
        <v>7</v>
      </c>
      <c r="F17" s="26">
        <v>6</v>
      </c>
      <c r="G17" s="26">
        <v>6</v>
      </c>
      <c r="H17" s="26">
        <v>8</v>
      </c>
      <c r="I17" s="31">
        <f>$C17*'Pesi e Budget Iniziale'!$F$5+'Pesi e Budget Iniziale'!$F$6*'DIFENSORI - GE'!$D17+'DIFENSORI - GE'!$E17*'Pesi e Budget Iniziale'!$F$7+'Pesi e Budget Iniziale'!$F$8*'DIFENSORI - GE'!F17+'DIFENSORI - GE'!$G17*'Pesi e Budget Iniziale'!$F$9+'Pesi e Budget Iniziale'!$F$10*'DIFENSORI - GE'!$H17+VLOOKUP(B17,SQUADRE!$A$2:$B$21,2,FALSE)*'Pesi e Budget Iniziale'!$F$11+'Pesi e Budget Iniziale'!$F$12*VLOOKUP(B17,'FATTORE CASA'!$A$2:$B$21,2,FALSE)+VLOOKUP(B17,ALLENATORE!$A$2:$B$21,2,FALSE)*'Pesi e Budget Iniziale'!$F$13</f>
        <v>70.049600000000012</v>
      </c>
      <c r="J17" s="19">
        <f t="shared" si="2"/>
        <v>8.772523643603801</v>
      </c>
      <c r="K17" s="19">
        <f t="shared" si="0"/>
        <v>8.772523643603801</v>
      </c>
      <c r="L17" s="20">
        <f>$C17*'Pesi e Budget Iniziale'!$H$5+'Pesi e Budget Iniziale'!$H$6*'DIFENSORI - GE'!$D17+'DIFENSORI - GE'!$E17*'Pesi e Budget Iniziale'!$H$7+'Pesi e Budget Iniziale'!$H$8*'DIFENSORI - GE'!F17+'DIFENSORI - GE'!$G17*'Pesi e Budget Iniziale'!$H$9+'Pesi e Budget Iniziale'!$H$10*'DIFENSORI - GE'!$H17+VLOOKUP(B17,SQUADRE!$A$2:$B$21,2,FALSE)*'Pesi e Budget Iniziale'!$H$11+'Pesi e Budget Iniziale'!$H$12*VLOOKUP(B17,'FATTORE CASA'!$A$2:$B$21,2,FALSE)+VLOOKUP(B17,ALLENATORE!$A$2:$B$21,2,FALSE)*'Pesi e Budget Iniziale'!$H$13</f>
        <v>73.899599999999992</v>
      </c>
      <c r="M17" s="19">
        <f t="shared" si="3"/>
        <v>11.530483516660972</v>
      </c>
      <c r="N17" s="19">
        <f t="shared" si="1"/>
        <v>11.530483516660972</v>
      </c>
      <c r="P17" s="12"/>
    </row>
    <row r="18" spans="1:16" ht="12.75" customHeight="1" x14ac:dyDescent="0.2">
      <c r="A18" s="10" t="s">
        <v>137</v>
      </c>
      <c r="B18" s="26" t="s">
        <v>69</v>
      </c>
      <c r="C18" s="26">
        <v>8</v>
      </c>
      <c r="D18" s="26">
        <v>8</v>
      </c>
      <c r="E18" s="26">
        <v>7</v>
      </c>
      <c r="F18" s="26">
        <v>6</v>
      </c>
      <c r="G18" s="26">
        <v>7</v>
      </c>
      <c r="H18" s="26">
        <v>7</v>
      </c>
      <c r="I18" s="31">
        <f>$C18*'Pesi e Budget Iniziale'!$F$5+'Pesi e Budget Iniziale'!$F$6*'DIFENSORI - GE'!$D18+'DIFENSORI - GE'!$E18*'Pesi e Budget Iniziale'!$F$7+'Pesi e Budget Iniziale'!$F$8*'DIFENSORI - GE'!F18+'DIFENSORI - GE'!$G18*'Pesi e Budget Iniziale'!$F$9+'Pesi e Budget Iniziale'!$F$10*'DIFENSORI - GE'!$H18+VLOOKUP(B18,SQUADRE!$A$2:$B$21,2,FALSE)*'Pesi e Budget Iniziale'!$F$11+'Pesi e Budget Iniziale'!$F$12*VLOOKUP(B18,'FATTORE CASA'!$A$2:$B$21,2,FALSE)+VLOOKUP(B18,ALLENATORE!$A$2:$B$21,2,FALSE)*'Pesi e Budget Iniziale'!$F$13</f>
        <v>72.093599999999995</v>
      </c>
      <c r="J18" s="19">
        <f t="shared" si="2"/>
        <v>11.316077650572423</v>
      </c>
      <c r="K18" s="19">
        <f t="shared" si="0"/>
        <v>11.316077650572423</v>
      </c>
      <c r="L18" s="20">
        <f>$C18*'Pesi e Budget Iniziale'!$H$5+'Pesi e Budget Iniziale'!$H$6*'DIFENSORI - GE'!$D18+'DIFENSORI - GE'!$E18*'Pesi e Budget Iniziale'!$H$7+'Pesi e Budget Iniziale'!$H$8*'DIFENSORI - GE'!F18+'DIFENSORI - GE'!$G18*'Pesi e Budget Iniziale'!$H$9+'Pesi e Budget Iniziale'!$H$10*'DIFENSORI - GE'!$H18+VLOOKUP(B18,SQUADRE!$A$2:$B$21,2,FALSE)*'Pesi e Budget Iniziale'!$H$11+'Pesi e Budget Iniziale'!$H$12*VLOOKUP(B18,'FATTORE CASA'!$A$2:$B$21,2,FALSE)+VLOOKUP(B18,ALLENATORE!$A$2:$B$21,2,FALSE)*'Pesi e Budget Iniziale'!$H$13</f>
        <v>75.943599999999989</v>
      </c>
      <c r="M18" s="19">
        <f t="shared" si="3"/>
        <v>13.692792987472288</v>
      </c>
      <c r="N18" s="19">
        <f t="shared" si="1"/>
        <v>13.692792987472288</v>
      </c>
      <c r="P18" s="38"/>
    </row>
    <row r="19" spans="1:16" ht="12.75" customHeight="1" x14ac:dyDescent="0.15">
      <c r="A19" s="10" t="s">
        <v>141</v>
      </c>
      <c r="B19" s="26" t="s">
        <v>142</v>
      </c>
      <c r="C19" s="26">
        <v>6</v>
      </c>
      <c r="D19" s="26">
        <v>8</v>
      </c>
      <c r="E19" s="26">
        <v>7</v>
      </c>
      <c r="F19" s="26">
        <v>8</v>
      </c>
      <c r="G19" s="26">
        <v>6</v>
      </c>
      <c r="H19" s="26">
        <v>8</v>
      </c>
      <c r="I19" s="31">
        <f>$C19*'Pesi e Budget Iniziale'!$F$5+'Pesi e Budget Iniziale'!$F$6*'DIFENSORI - GE'!$D19+'DIFENSORI - GE'!$E19*'Pesi e Budget Iniziale'!$F$7+'Pesi e Budget Iniziale'!$F$8*'DIFENSORI - GE'!F19+'DIFENSORI - GE'!$G19*'Pesi e Budget Iniziale'!$F$9+'Pesi e Budget Iniziale'!$F$10*'DIFENSORI - GE'!$H19+VLOOKUP(B19,SQUADRE!$A$2:$B$21,2,FALSE)*'Pesi e Budget Iniziale'!$F$11+'Pesi e Budget Iniziale'!$F$12*VLOOKUP(B19,'FATTORE CASA'!$A$2:$B$21,2,FALSE)+VLOOKUP(B19,ALLENATORE!$A$2:$B$21,2,FALSE)*'Pesi e Budget Iniziale'!$F$13</f>
        <v>69.412999999999997</v>
      </c>
      <c r="J19" s="19">
        <f t="shared" si="2"/>
        <v>7.9803384768541576</v>
      </c>
      <c r="K19" s="19">
        <f t="shared" si="0"/>
        <v>7.9803384768541576</v>
      </c>
      <c r="L19" s="20">
        <f>$C19*'Pesi e Budget Iniziale'!$H$5+'Pesi e Budget Iniziale'!$H$6*'DIFENSORI - GE'!$D19+'DIFENSORI - GE'!$E19*'Pesi e Budget Iniziale'!$H$7+'Pesi e Budget Iniziale'!$H$8*'DIFENSORI - GE'!F19+'DIFENSORI - GE'!$G19*'Pesi e Budget Iniziale'!$H$9+'Pesi e Budget Iniziale'!$H$10*'DIFENSORI - GE'!$H19+VLOOKUP(B19,SQUADRE!$A$2:$B$21,2,FALSE)*'Pesi e Budget Iniziale'!$H$11+'Pesi e Budget Iniziale'!$H$12*VLOOKUP(B19,'FATTORE CASA'!$A$2:$B$21,2,FALSE)+VLOOKUP(B19,ALLENATORE!$A$2:$B$21,2,FALSE)*'Pesi e Budget Iniziale'!$H$13</f>
        <v>73.263000000000005</v>
      </c>
      <c r="M19" s="19">
        <f t="shared" si="3"/>
        <v>10.857036251925916</v>
      </c>
      <c r="N19" s="19">
        <f t="shared" si="1"/>
        <v>10.857036251925916</v>
      </c>
      <c r="P19" s="17"/>
    </row>
    <row r="20" spans="1:16" ht="12.75" customHeight="1" x14ac:dyDescent="0.15">
      <c r="A20" s="10" t="s">
        <v>145</v>
      </c>
      <c r="B20" s="26" t="s">
        <v>52</v>
      </c>
      <c r="C20" s="26">
        <v>7</v>
      </c>
      <c r="D20" s="26">
        <v>7</v>
      </c>
      <c r="E20" s="26">
        <v>8</v>
      </c>
      <c r="F20" s="26">
        <v>7</v>
      </c>
      <c r="G20" s="26">
        <v>7</v>
      </c>
      <c r="H20" s="26">
        <v>7</v>
      </c>
      <c r="I20" s="31">
        <f>$C20*'Pesi e Budget Iniziale'!$F$5+'Pesi e Budget Iniziale'!$F$6*'DIFENSORI - GE'!$D20+'DIFENSORI - GE'!$E20*'Pesi e Budget Iniziale'!$F$7+'Pesi e Budget Iniziale'!$F$8*'DIFENSORI - GE'!F20+'DIFENSORI - GE'!$G20*'Pesi e Budget Iniziale'!$F$9+'Pesi e Budget Iniziale'!$F$10*'DIFENSORI - GE'!$H20+VLOOKUP(B20,SQUADRE!$A$2:$B$21,2,FALSE)*'Pesi e Budget Iniziale'!$F$11+'Pesi e Budget Iniziale'!$F$12*VLOOKUP(B20,'FATTORE CASA'!$A$2:$B$21,2,FALSE)+VLOOKUP(B20,ALLENATORE!$A$2:$B$21,2,FALSE)*'Pesi e Budget Iniziale'!$F$13</f>
        <v>76.135799999999989</v>
      </c>
      <c r="J20" s="19">
        <f t="shared" si="2"/>
        <v>16.346192135390737</v>
      </c>
      <c r="K20" s="19">
        <f t="shared" si="0"/>
        <v>16.346192135390737</v>
      </c>
      <c r="L20" s="20">
        <f>$C20*'Pesi e Budget Iniziale'!$H$5+'Pesi e Budget Iniziale'!$H$6*'DIFENSORI - GE'!$D20+'DIFENSORI - GE'!$E20*'Pesi e Budget Iniziale'!$H$7+'Pesi e Budget Iniziale'!$H$8*'DIFENSORI - GE'!F20+'DIFENSORI - GE'!$G20*'Pesi e Budget Iniziale'!$H$9+'Pesi e Budget Iniziale'!$H$10*'DIFENSORI - GE'!$H20+VLOOKUP(B20,SQUADRE!$A$2:$B$21,2,FALSE)*'Pesi e Budget Iniziale'!$H$11+'Pesi e Budget Iniziale'!$H$12*VLOOKUP(B20,'FATTORE CASA'!$A$2:$B$21,2,FALSE)+VLOOKUP(B20,ALLENATORE!$A$2:$B$21,2,FALSE)*'Pesi e Budget Iniziale'!$H$13</f>
        <v>80.535799999999995</v>
      </c>
      <c r="M20" s="19">
        <f t="shared" si="3"/>
        <v>18.550795703646333</v>
      </c>
      <c r="N20" s="19">
        <f t="shared" si="1"/>
        <v>18.550795703646333</v>
      </c>
      <c r="P20" s="17"/>
    </row>
    <row r="21" spans="1:16" ht="12.75" customHeight="1" x14ac:dyDescent="0.15">
      <c r="A21" s="10" t="s">
        <v>149</v>
      </c>
      <c r="B21" s="26" t="s">
        <v>52</v>
      </c>
      <c r="C21" s="26">
        <v>9</v>
      </c>
      <c r="D21" s="26">
        <v>6</v>
      </c>
      <c r="E21" s="26">
        <v>8</v>
      </c>
      <c r="F21" s="26">
        <v>7</v>
      </c>
      <c r="G21" s="26">
        <v>6</v>
      </c>
      <c r="H21" s="26">
        <v>7</v>
      </c>
      <c r="I21" s="31">
        <f>$C21*'Pesi e Budget Iniziale'!$F$5+'Pesi e Budget Iniziale'!$F$6*'DIFENSORI - GE'!$D21+'DIFENSORI - GE'!$E21*'Pesi e Budget Iniziale'!$F$7+'Pesi e Budget Iniziale'!$F$8*'DIFENSORI - GE'!F21+'DIFENSORI - GE'!$G21*'Pesi e Budget Iniziale'!$F$9+'Pesi e Budget Iniziale'!$F$10*'DIFENSORI - GE'!$H21+VLOOKUP(B21,SQUADRE!$A$2:$B$21,2,FALSE)*'Pesi e Budget Iniziale'!$F$11+'Pesi e Budget Iniziale'!$F$12*VLOOKUP(B21,'FATTORE CASA'!$A$2:$B$21,2,FALSE)+VLOOKUP(B21,ALLENATORE!$A$2:$B$21,2,FALSE)*'Pesi e Budget Iniziale'!$F$13</f>
        <v>76.131599999999992</v>
      </c>
      <c r="J21" s="19">
        <f t="shared" si="2"/>
        <v>16.340965654554502</v>
      </c>
      <c r="K21" s="19">
        <f t="shared" si="0"/>
        <v>16.340965654554502</v>
      </c>
      <c r="L21" s="20">
        <f>$C21*'Pesi e Budget Iniziale'!$H$5+'Pesi e Budget Iniziale'!$H$6*'DIFENSORI - GE'!$D21+'DIFENSORI - GE'!$E21*'Pesi e Budget Iniziale'!$H$7+'Pesi e Budget Iniziale'!$H$8*'DIFENSORI - GE'!F21+'DIFENSORI - GE'!$G21*'Pesi e Budget Iniziale'!$H$9+'Pesi e Budget Iniziale'!$H$10*'DIFENSORI - GE'!$H21+VLOOKUP(B21,SQUADRE!$A$2:$B$21,2,FALSE)*'Pesi e Budget Iniziale'!$H$11+'Pesi e Budget Iniziale'!$H$12*VLOOKUP(B21,'FATTORE CASA'!$A$2:$B$21,2,FALSE)+VLOOKUP(B21,ALLENATORE!$A$2:$B$21,2,FALSE)*'Pesi e Budget Iniziale'!$H$13</f>
        <v>80.531599999999997</v>
      </c>
      <c r="M21" s="19">
        <f t="shared" si="3"/>
        <v>18.546352601993981</v>
      </c>
      <c r="N21" s="19">
        <f t="shared" si="1"/>
        <v>18.546352601993981</v>
      </c>
      <c r="P21" s="17"/>
    </row>
    <row r="22" spans="1:16" ht="12.75" customHeight="1" x14ac:dyDescent="0.15">
      <c r="A22" s="10" t="s">
        <v>152</v>
      </c>
      <c r="B22" s="26" t="s">
        <v>59</v>
      </c>
      <c r="C22" s="26">
        <v>8</v>
      </c>
      <c r="D22" s="26">
        <v>9</v>
      </c>
      <c r="E22" s="26">
        <v>7</v>
      </c>
      <c r="F22" s="26">
        <v>6</v>
      </c>
      <c r="G22" s="26">
        <v>6</v>
      </c>
      <c r="H22" s="26">
        <v>7</v>
      </c>
      <c r="I22" s="31">
        <f>$C22*'Pesi e Budget Iniziale'!$F$5+'Pesi e Budget Iniziale'!$F$6*'DIFENSORI - GE'!$D22+'DIFENSORI - GE'!$E22*'Pesi e Budget Iniziale'!$F$7+'Pesi e Budget Iniziale'!$F$8*'DIFENSORI - GE'!F22+'DIFENSORI - GE'!$G22*'Pesi e Budget Iniziale'!$F$9+'Pesi e Budget Iniziale'!$F$10*'DIFENSORI - GE'!$H22+VLOOKUP(B22,SQUADRE!$A$2:$B$21,2,FALSE)*'Pesi e Budget Iniziale'!$F$11+'Pesi e Budget Iniziale'!$F$12*VLOOKUP(B22,'FATTORE CASA'!$A$2:$B$21,2,FALSE)+VLOOKUP(B22,ALLENATORE!$A$2:$B$21,2,FALSE)*'Pesi e Budget Iniziale'!$F$13</f>
        <v>72.431799999999996</v>
      </c>
      <c r="J22" s="19">
        <f t="shared" si="2"/>
        <v>11.736933797909407</v>
      </c>
      <c r="K22" s="19">
        <f t="shared" si="0"/>
        <v>11.736933797909407</v>
      </c>
      <c r="L22" s="20">
        <f>$C22*'Pesi e Budget Iniziale'!$H$5+'Pesi e Budget Iniziale'!$H$6*'DIFENSORI - GE'!$D22+'DIFENSORI - GE'!$E22*'Pesi e Budget Iniziale'!$H$7+'Pesi e Budget Iniziale'!$H$8*'DIFENSORI - GE'!F22+'DIFENSORI - GE'!$G22*'Pesi e Budget Iniziale'!$H$9+'Pesi e Budget Iniziale'!$H$10*'DIFENSORI - GE'!$H22+VLOOKUP(B22,SQUADRE!$A$2:$B$21,2,FALSE)*'Pesi e Budget Iniziale'!$H$11+'Pesi e Budget Iniziale'!$H$12*VLOOKUP(B22,'FATTORE CASA'!$A$2:$B$21,2,FALSE)+VLOOKUP(B22,ALLENATORE!$A$2:$B$21,2,FALSE)*'Pesi e Budget Iniziale'!$H$13</f>
        <v>76.28179999999999</v>
      </c>
      <c r="M22" s="19">
        <f t="shared" si="3"/>
        <v>14.050568458621205</v>
      </c>
      <c r="N22" s="19">
        <f t="shared" si="1"/>
        <v>14.050568458621205</v>
      </c>
      <c r="P22" s="12"/>
    </row>
    <row r="23" spans="1:16" ht="12.75" customHeight="1" x14ac:dyDescent="0.15">
      <c r="A23" s="10" t="s">
        <v>156</v>
      </c>
      <c r="B23" s="26" t="s">
        <v>69</v>
      </c>
      <c r="C23" s="26">
        <v>8</v>
      </c>
      <c r="D23" s="26">
        <v>7</v>
      </c>
      <c r="E23" s="26">
        <v>7</v>
      </c>
      <c r="F23" s="26">
        <v>7</v>
      </c>
      <c r="G23" s="26">
        <v>6</v>
      </c>
      <c r="H23" s="26">
        <v>8</v>
      </c>
      <c r="I23" s="31">
        <f>$C23*'Pesi e Budget Iniziale'!$F$5+'Pesi e Budget Iniziale'!$F$6*'DIFENSORI - GE'!$D23+'DIFENSORI - GE'!$E23*'Pesi e Budget Iniziale'!$F$7+'Pesi e Budget Iniziale'!$F$8*'DIFENSORI - GE'!F23+'DIFENSORI - GE'!$G23*'Pesi e Budget Iniziale'!$F$9+'Pesi e Budget Iniziale'!$F$10*'DIFENSORI - GE'!$H23+VLOOKUP(B23,SQUADRE!$A$2:$B$21,2,FALSE)*'Pesi e Budget Iniziale'!$F$11+'Pesi e Budget Iniziale'!$F$12*VLOOKUP(B23,'FATTORE CASA'!$A$2:$B$21,2,FALSE)+VLOOKUP(B23,ALLENATORE!$A$2:$B$21,2,FALSE)*'Pesi e Budget Iniziale'!$F$13</f>
        <v>72.006099999999989</v>
      </c>
      <c r="J23" s="19">
        <f t="shared" si="2"/>
        <v>11.207192633150814</v>
      </c>
      <c r="K23" s="19">
        <f t="shared" si="0"/>
        <v>11.207192633150814</v>
      </c>
      <c r="L23" s="20">
        <f>$C23*'Pesi e Budget Iniziale'!$H$5+'Pesi e Budget Iniziale'!$H$6*'DIFENSORI - GE'!$D23+'DIFENSORI - GE'!$E23*'Pesi e Budget Iniziale'!$H$7+'Pesi e Budget Iniziale'!$H$8*'DIFENSORI - GE'!F23+'DIFENSORI - GE'!$G23*'Pesi e Budget Iniziale'!$H$9+'Pesi e Budget Iniziale'!$H$10*'DIFENSORI - GE'!$H23+VLOOKUP(B23,SQUADRE!$A$2:$B$21,2,FALSE)*'Pesi e Budget Iniziale'!$H$11+'Pesi e Budget Iniziale'!$H$12*VLOOKUP(B23,'FATTORE CASA'!$A$2:$B$21,2,FALSE)+VLOOKUP(B23,ALLENATORE!$A$2:$B$21,2,FALSE)*'Pesi e Budget Iniziale'!$H$13</f>
        <v>75.856099999999984</v>
      </c>
      <c r="M23" s="19">
        <f t="shared" si="3"/>
        <v>13.600228369714948</v>
      </c>
      <c r="N23" s="19">
        <f t="shared" si="1"/>
        <v>13.600228369714948</v>
      </c>
      <c r="P23" s="17"/>
    </row>
    <row r="24" spans="1:16" ht="12.75" customHeight="1" x14ac:dyDescent="0.15">
      <c r="A24" s="10" t="s">
        <v>159</v>
      </c>
      <c r="B24" s="26" t="s">
        <v>19</v>
      </c>
      <c r="C24" s="26">
        <v>7</v>
      </c>
      <c r="D24" s="26">
        <v>8</v>
      </c>
      <c r="E24" s="26">
        <v>7</v>
      </c>
      <c r="F24" s="26">
        <v>7</v>
      </c>
      <c r="G24" s="26">
        <v>6</v>
      </c>
      <c r="H24" s="26">
        <v>8</v>
      </c>
      <c r="I24" s="31">
        <f>$C24*'Pesi e Budget Iniziale'!$F$5+'Pesi e Budget Iniziale'!$F$6*'DIFENSORI - GE'!$D24+'DIFENSORI - GE'!$E24*'Pesi e Budget Iniziale'!$F$7+'Pesi e Budget Iniziale'!$F$8*'DIFENSORI - GE'!F24+'DIFENSORI - GE'!$G24*'Pesi e Budget Iniziale'!$F$9+'Pesi e Budget Iniziale'!$F$10*'DIFENSORI - GE'!$H24+VLOOKUP(B24,SQUADRE!$A$2:$B$21,2,FALSE)*'Pesi e Budget Iniziale'!$F$11+'Pesi e Budget Iniziale'!$F$12*VLOOKUP(B24,'FATTORE CASA'!$A$2:$B$21,2,FALSE)+VLOOKUP(B24,ALLENATORE!$A$2:$B$21,2,FALSE)*'Pesi e Budget Iniziale'!$F$13</f>
        <v>72.426299999999998</v>
      </c>
      <c r="J24" s="19">
        <f t="shared" si="2"/>
        <v>11.730089596814338</v>
      </c>
      <c r="K24" s="19">
        <f t="shared" si="0"/>
        <v>11.730089596814338</v>
      </c>
      <c r="L24" s="20">
        <f>$C24*'Pesi e Budget Iniziale'!$H$5+'Pesi e Budget Iniziale'!$H$6*'DIFENSORI - GE'!$D24+'DIFENSORI - GE'!$E24*'Pesi e Budget Iniziale'!$H$7+'Pesi e Budget Iniziale'!$H$8*'DIFENSORI - GE'!F24+'DIFENSORI - GE'!$G24*'Pesi e Budget Iniziale'!$H$9+'Pesi e Budget Iniziale'!$H$10*'DIFENSORI - GE'!$H24+VLOOKUP(B24,SQUADRE!$A$2:$B$21,2,FALSE)*'Pesi e Budget Iniziale'!$H$11+'Pesi e Budget Iniziale'!$H$12*VLOOKUP(B24,'FATTORE CASA'!$A$2:$B$21,2,FALSE)+VLOOKUP(B24,ALLENATORE!$A$2:$B$21,2,FALSE)*'Pesi e Budget Iniziale'!$H$13</f>
        <v>76.276299999999992</v>
      </c>
      <c r="M24" s="19">
        <f t="shared" si="3"/>
        <v>14.044750111219319</v>
      </c>
      <c r="N24" s="19">
        <f t="shared" si="1"/>
        <v>14.044750111219319</v>
      </c>
      <c r="P24" s="17"/>
    </row>
    <row r="25" spans="1:16" ht="12.75" customHeight="1" x14ac:dyDescent="0.15">
      <c r="A25" s="10" t="s">
        <v>162</v>
      </c>
      <c r="B25" s="26" t="s">
        <v>73</v>
      </c>
      <c r="C25" s="26">
        <v>8</v>
      </c>
      <c r="D25" s="26">
        <v>9</v>
      </c>
      <c r="E25" s="26">
        <v>7</v>
      </c>
      <c r="F25" s="26">
        <v>6</v>
      </c>
      <c r="G25" s="26">
        <v>6</v>
      </c>
      <c r="H25" s="26">
        <v>7</v>
      </c>
      <c r="I25" s="31">
        <f>$C25*'Pesi e Budget Iniziale'!$F$5+'Pesi e Budget Iniziale'!$F$6*'DIFENSORI - GE'!$D25+'DIFENSORI - GE'!$E25*'Pesi e Budget Iniziale'!$F$7+'Pesi e Budget Iniziale'!$F$8*'DIFENSORI - GE'!F25+'DIFENSORI - GE'!$G25*'Pesi e Budget Iniziale'!$F$9+'Pesi e Budget Iniziale'!$F$10*'DIFENSORI - GE'!$H25+VLOOKUP(B25,SQUADRE!$A$2:$B$21,2,FALSE)*'Pesi e Budget Iniziale'!$F$11+'Pesi e Budget Iniziale'!$F$12*VLOOKUP(B25,'FATTORE CASA'!$A$2:$B$21,2,FALSE)+VLOOKUP(B25,ALLENATORE!$A$2:$B$21,2,FALSE)*'Pesi e Budget Iniziale'!$F$13</f>
        <v>70.567299999999989</v>
      </c>
      <c r="J25" s="19">
        <f t="shared" si="2"/>
        <v>9.4167496266799322</v>
      </c>
      <c r="K25" s="19">
        <f t="shared" si="0"/>
        <v>9.4167496266799322</v>
      </c>
      <c r="L25" s="20">
        <f>$C25*'Pesi e Budget Iniziale'!$H$5+'Pesi e Budget Iniziale'!$H$6*'DIFENSORI - GE'!$D25+'DIFENSORI - GE'!$E25*'Pesi e Budget Iniziale'!$H$7+'Pesi e Budget Iniziale'!$H$8*'DIFENSORI - GE'!F25+'DIFENSORI - GE'!$G25*'Pesi e Budget Iniziale'!$H$9+'Pesi e Budget Iniziale'!$H$10*'DIFENSORI - GE'!$H25+VLOOKUP(B25,SQUADRE!$A$2:$B$21,2,FALSE)*'Pesi e Budget Iniziale'!$H$11+'Pesi e Budget Iniziale'!$H$12*VLOOKUP(B25,'FATTORE CASA'!$A$2:$B$21,2,FALSE)+VLOOKUP(B25,ALLENATORE!$A$2:$B$21,2,FALSE)*'Pesi e Budget Iniziale'!$H$13</f>
        <v>74.417299999999983</v>
      </c>
      <c r="M25" s="19">
        <f t="shared" si="3"/>
        <v>12.078148689380638</v>
      </c>
      <c r="N25" s="19">
        <f t="shared" si="1"/>
        <v>12.078148689380638</v>
      </c>
      <c r="P25" s="17"/>
    </row>
    <row r="26" spans="1:16" ht="12.75" customHeight="1" x14ac:dyDescent="0.15">
      <c r="A26" s="10" t="s">
        <v>166</v>
      </c>
      <c r="B26" s="26" t="s">
        <v>121</v>
      </c>
      <c r="C26" s="26">
        <v>7</v>
      </c>
      <c r="D26" s="26">
        <v>9</v>
      </c>
      <c r="E26" s="26">
        <v>7</v>
      </c>
      <c r="F26" s="26">
        <v>5</v>
      </c>
      <c r="G26" s="26">
        <v>6</v>
      </c>
      <c r="H26" s="26">
        <v>8</v>
      </c>
      <c r="I26" s="31">
        <f>$C26*'Pesi e Budget Iniziale'!$F$5+'Pesi e Budget Iniziale'!$F$6*'DIFENSORI - GE'!$D26+'DIFENSORI - GE'!$E26*'Pesi e Budget Iniziale'!$F$7+'Pesi e Budget Iniziale'!$F$8*'DIFENSORI - GE'!F26+'DIFENSORI - GE'!$G26*'Pesi e Budget Iniziale'!$F$9+'Pesi e Budget Iniziale'!$F$10*'DIFENSORI - GE'!$H26+VLOOKUP(B26,SQUADRE!$A$2:$B$21,2,FALSE)*'Pesi e Budget Iniziale'!$F$11+'Pesi e Budget Iniziale'!$F$12*VLOOKUP(B26,'FATTORE CASA'!$A$2:$B$21,2,FALSE)+VLOOKUP(B26,ALLENATORE!$A$2:$B$21,2,FALSE)*'Pesi e Budget Iniziale'!$F$13</f>
        <v>70.515799999999999</v>
      </c>
      <c r="J26" s="19">
        <f t="shared" si="2"/>
        <v>9.3526630164260851</v>
      </c>
      <c r="K26" s="19">
        <f t="shared" si="0"/>
        <v>9.3526630164260851</v>
      </c>
      <c r="L26" s="20">
        <f>$C26*'Pesi e Budget Iniziale'!$H$5+'Pesi e Budget Iniziale'!$H$6*'DIFENSORI - GE'!$D26+'DIFENSORI - GE'!$E26*'Pesi e Budget Iniziale'!$H$7+'Pesi e Budget Iniziale'!$H$8*'DIFENSORI - GE'!F26+'DIFENSORI - GE'!$G26*'Pesi e Budget Iniziale'!$H$9+'Pesi e Budget Iniziale'!$H$10*'DIFENSORI - GE'!$H26+VLOOKUP(B26,SQUADRE!$A$2:$B$21,2,FALSE)*'Pesi e Budget Iniziale'!$H$11+'Pesi e Budget Iniziale'!$H$12*VLOOKUP(B26,'FATTORE CASA'!$A$2:$B$21,2,FALSE)+VLOOKUP(B26,ALLENATORE!$A$2:$B$21,2,FALSE)*'Pesi e Budget Iniziale'!$H$13</f>
        <v>74.365799999999993</v>
      </c>
      <c r="M26" s="19">
        <f t="shared" si="3"/>
        <v>12.023667800072047</v>
      </c>
      <c r="N26" s="19">
        <f t="shared" si="1"/>
        <v>12.023667800072047</v>
      </c>
      <c r="P26" s="17"/>
    </row>
    <row r="27" spans="1:16" ht="12.75" customHeight="1" x14ac:dyDescent="0.15">
      <c r="A27" s="10" t="s">
        <v>169</v>
      </c>
      <c r="B27" s="26" t="s">
        <v>98</v>
      </c>
      <c r="C27" s="26">
        <v>8</v>
      </c>
      <c r="D27" s="26">
        <v>9</v>
      </c>
      <c r="E27" s="26">
        <v>7</v>
      </c>
      <c r="F27" s="26">
        <v>5</v>
      </c>
      <c r="G27" s="26">
        <v>6</v>
      </c>
      <c r="H27" s="26">
        <v>7</v>
      </c>
      <c r="I27" s="31">
        <f>$C27*'Pesi e Budget Iniziale'!$F$5+'Pesi e Budget Iniziale'!$F$6*'DIFENSORI - GE'!$D27+'DIFENSORI - GE'!$E27*'Pesi e Budget Iniziale'!$F$7+'Pesi e Budget Iniziale'!$F$8*'DIFENSORI - GE'!F27+'DIFENSORI - GE'!$G27*'Pesi e Budget Iniziale'!$F$9+'Pesi e Budget Iniziale'!$F$10*'DIFENSORI - GE'!$H27+VLOOKUP(B27,SQUADRE!$A$2:$B$21,2,FALSE)*'Pesi e Budget Iniziale'!$F$11+'Pesi e Budget Iniziale'!$F$12*VLOOKUP(B27,'FATTORE CASA'!$A$2:$B$21,2,FALSE)+VLOOKUP(B27,ALLENATORE!$A$2:$B$21,2,FALSE)*'Pesi e Budget Iniziale'!$F$13</f>
        <v>69.515300000000011</v>
      </c>
      <c r="J27" s="19">
        <f t="shared" si="2"/>
        <v>8.1076406172225184</v>
      </c>
      <c r="K27" s="19">
        <f t="shared" si="0"/>
        <v>8.1076406172225184</v>
      </c>
      <c r="L27" s="20">
        <f>$C27*'Pesi e Budget Iniziale'!$H$5+'Pesi e Budget Iniziale'!$H$6*'DIFENSORI - GE'!$D27+'DIFENSORI - GE'!$E27*'Pesi e Budget Iniziale'!$H$7+'Pesi e Budget Iniziale'!$H$8*'DIFENSORI - GE'!F27+'DIFENSORI - GE'!$G27*'Pesi e Budget Iniziale'!$H$9+'Pesi e Budget Iniziale'!$H$10*'DIFENSORI - GE'!$H27+VLOOKUP(B27,SQUADRE!$A$2:$B$21,2,FALSE)*'Pesi e Budget Iniziale'!$H$11+'Pesi e Budget Iniziale'!$H$12*VLOOKUP(B27,'FATTORE CASA'!$A$2:$B$21,2,FALSE)+VLOOKUP(B27,ALLENATORE!$A$2:$B$21,2,FALSE)*'Pesi e Budget Iniziale'!$H$13</f>
        <v>73.365300000000005</v>
      </c>
      <c r="M27" s="19">
        <f t="shared" si="3"/>
        <v>10.96525751360106</v>
      </c>
      <c r="N27" s="19">
        <f t="shared" si="1"/>
        <v>10.96525751360106</v>
      </c>
      <c r="P27" s="17"/>
    </row>
    <row r="28" spans="1:16" ht="12.75" customHeight="1" x14ac:dyDescent="0.15">
      <c r="A28" s="10" t="s">
        <v>173</v>
      </c>
      <c r="B28" s="26" t="s">
        <v>107</v>
      </c>
      <c r="C28" s="26">
        <v>8</v>
      </c>
      <c r="D28" s="26">
        <v>9</v>
      </c>
      <c r="E28" s="26">
        <v>6</v>
      </c>
      <c r="F28" s="26">
        <v>6</v>
      </c>
      <c r="G28" s="26">
        <v>6</v>
      </c>
      <c r="H28" s="26">
        <v>7</v>
      </c>
      <c r="I28" s="31">
        <f>$C28*'Pesi e Budget Iniziale'!$F$5+'Pesi e Budget Iniziale'!$F$6*'DIFENSORI - GE'!$D28+'DIFENSORI - GE'!$E28*'Pesi e Budget Iniziale'!$F$7+'Pesi e Budget Iniziale'!$F$8*'DIFENSORI - GE'!F28+'DIFENSORI - GE'!$G28*'Pesi e Budget Iniziale'!$F$9+'Pesi e Budget Iniziale'!$F$10*'DIFENSORI - GE'!$H28+VLOOKUP(B28,SQUADRE!$A$2:$B$21,2,FALSE)*'Pesi e Budget Iniziale'!$F$11+'Pesi e Budget Iniziale'!$F$12*VLOOKUP(B28,'FATTORE CASA'!$A$2:$B$21,2,FALSE)+VLOOKUP(B28,ALLENATORE!$A$2:$B$21,2,FALSE)*'Pesi e Budget Iniziale'!$F$13</f>
        <v>68.699300000000008</v>
      </c>
      <c r="J28" s="19">
        <f t="shared" si="2"/>
        <v>7.0922100547536218</v>
      </c>
      <c r="K28" s="19">
        <f t="shared" si="0"/>
        <v>7.0922100547536218</v>
      </c>
      <c r="L28" s="20">
        <f>$C28*'Pesi e Budget Iniziale'!$H$5+'Pesi e Budget Iniziale'!$H$6*'DIFENSORI - GE'!$D28+'DIFENSORI - GE'!$E28*'Pesi e Budget Iniziale'!$H$7+'Pesi e Budget Iniziale'!$H$8*'DIFENSORI - GE'!F28+'DIFENSORI - GE'!$G28*'Pesi e Budget Iniziale'!$H$9+'Pesi e Budget Iniziale'!$H$10*'DIFENSORI - GE'!$H28+VLOOKUP(B28,SQUADRE!$A$2:$B$21,2,FALSE)*'Pesi e Budget Iniziale'!$H$11+'Pesi e Budget Iniziale'!$H$12*VLOOKUP(B28,'FATTORE CASA'!$A$2:$B$21,2,FALSE)+VLOOKUP(B28,ALLENATORE!$A$2:$B$21,2,FALSE)*'Pesi e Budget Iniziale'!$H$13</f>
        <v>71.999300000000005</v>
      </c>
      <c r="M28" s="19">
        <f t="shared" si="3"/>
        <v>9.5201915952408562</v>
      </c>
      <c r="N28" s="19">
        <f t="shared" si="1"/>
        <v>9.5201915952408562</v>
      </c>
      <c r="P28" s="17"/>
    </row>
    <row r="29" spans="1:16" ht="12.75" customHeight="1" x14ac:dyDescent="0.15">
      <c r="A29" s="10" t="s">
        <v>177</v>
      </c>
      <c r="B29" s="26" t="s">
        <v>121</v>
      </c>
      <c r="C29" s="26">
        <v>8</v>
      </c>
      <c r="D29" s="26">
        <v>9</v>
      </c>
      <c r="E29" s="26">
        <v>6</v>
      </c>
      <c r="F29" s="26">
        <v>6</v>
      </c>
      <c r="G29" s="26">
        <v>6</v>
      </c>
      <c r="H29" s="26">
        <v>7</v>
      </c>
      <c r="I29" s="31">
        <f>$C29*'Pesi e Budget Iniziale'!$F$5+'Pesi e Budget Iniziale'!$F$6*'DIFENSORI - GE'!$D29+'DIFENSORI - GE'!$E29*'Pesi e Budget Iniziale'!$F$7+'Pesi e Budget Iniziale'!$F$8*'DIFENSORI - GE'!F29+'DIFENSORI - GE'!$G29*'Pesi e Budget Iniziale'!$F$9+'Pesi e Budget Iniziale'!$F$10*'DIFENSORI - GE'!$H29+VLOOKUP(B29,SQUADRE!$A$2:$B$21,2,FALSE)*'Pesi e Budget Iniziale'!$F$11+'Pesi e Budget Iniziale'!$F$12*VLOOKUP(B29,'FATTORE CASA'!$A$2:$B$21,2,FALSE)+VLOOKUP(B29,ALLENATORE!$A$2:$B$21,2,FALSE)*'Pesi e Budget Iniziale'!$F$13</f>
        <v>70.35329999999999</v>
      </c>
      <c r="J29" s="19">
        <f t="shared" si="2"/>
        <v>9.1504479840716684</v>
      </c>
      <c r="K29" s="19">
        <f t="shared" si="0"/>
        <v>9.1504479840716684</v>
      </c>
      <c r="L29" s="20">
        <f>$C29*'Pesi e Budget Iniziale'!$H$5+'Pesi e Budget Iniziale'!$H$6*'DIFENSORI - GE'!$D29+'DIFENSORI - GE'!$E29*'Pesi e Budget Iniziale'!$H$7+'Pesi e Budget Iniziale'!$H$8*'DIFENSORI - GE'!F29+'DIFENSORI - GE'!$G29*'Pesi e Budget Iniziale'!$H$9+'Pesi e Budget Iniziale'!$H$10*'DIFENSORI - GE'!$H29+VLOOKUP(B29,SQUADRE!$A$2:$B$21,2,FALSE)*'Pesi e Budget Iniziale'!$H$11+'Pesi e Budget Iniziale'!$H$12*VLOOKUP(B29,'FATTORE CASA'!$A$2:$B$21,2,FALSE)+VLOOKUP(B29,ALLENATORE!$A$2:$B$21,2,FALSE)*'Pesi e Budget Iniziale'!$H$13</f>
        <v>73.653299999999987</v>
      </c>
      <c r="M29" s="19">
        <f t="shared" si="3"/>
        <v>11.269927341190895</v>
      </c>
      <c r="N29" s="19">
        <f t="shared" si="1"/>
        <v>11.269927341190895</v>
      </c>
      <c r="P29" s="17"/>
    </row>
    <row r="30" spans="1:16" ht="12.75" customHeight="1" x14ac:dyDescent="0.15">
      <c r="A30" s="10" t="s">
        <v>178</v>
      </c>
      <c r="B30" s="26" t="s">
        <v>87</v>
      </c>
      <c r="C30" s="26">
        <v>8</v>
      </c>
      <c r="D30" s="26">
        <v>8</v>
      </c>
      <c r="E30" s="26">
        <v>7</v>
      </c>
      <c r="F30" s="26">
        <v>6</v>
      </c>
      <c r="G30" s="26">
        <v>6</v>
      </c>
      <c r="H30" s="26">
        <v>7</v>
      </c>
      <c r="I30" s="31">
        <f>$C30*'Pesi e Budget Iniziale'!$F$5+'Pesi e Budget Iniziale'!$F$6*'DIFENSORI - GE'!$D30+'DIFENSORI - GE'!$E30*'Pesi e Budget Iniziale'!$F$7+'Pesi e Budget Iniziale'!$F$8*'DIFENSORI - GE'!F30+'DIFENSORI - GE'!$G30*'Pesi e Budget Iniziale'!$F$9+'Pesi e Budget Iniziale'!$F$10*'DIFENSORI - GE'!$H30+VLOOKUP(B30,SQUADRE!$A$2:$B$21,2,FALSE)*'Pesi e Budget Iniziale'!$F$11+'Pesi e Budget Iniziale'!$F$12*VLOOKUP(B30,'FATTORE CASA'!$A$2:$B$21,2,FALSE)+VLOOKUP(B30,ALLENATORE!$A$2:$B$21,2,FALSE)*'Pesi e Budget Iniziale'!$F$13</f>
        <v>69.471800000000002</v>
      </c>
      <c r="J30" s="19">
        <f t="shared" si="2"/>
        <v>8.0535092085614792</v>
      </c>
      <c r="K30" s="19">
        <f t="shared" si="0"/>
        <v>8.0535092085614792</v>
      </c>
      <c r="L30" s="20">
        <f>$C30*'Pesi e Budget Iniziale'!$H$5+'Pesi e Budget Iniziale'!$H$6*'DIFENSORI - GE'!$D30+'DIFENSORI - GE'!$E30*'Pesi e Budget Iniziale'!$H$7+'Pesi e Budget Iniziale'!$H$8*'DIFENSORI - GE'!F30+'DIFENSORI - GE'!$G30*'Pesi e Budget Iniziale'!$H$9+'Pesi e Budget Iniziale'!$H$10*'DIFENSORI - GE'!$H30+VLOOKUP(B30,SQUADRE!$A$2:$B$21,2,FALSE)*'Pesi e Budget Iniziale'!$H$11+'Pesi e Budget Iniziale'!$H$12*VLOOKUP(B30,'FATTORE CASA'!$A$2:$B$21,2,FALSE)+VLOOKUP(B30,ALLENATORE!$A$2:$B$21,2,FALSE)*'Pesi e Budget Iniziale'!$H$13</f>
        <v>73.32180000000001</v>
      </c>
      <c r="M30" s="19">
        <f t="shared" si="3"/>
        <v>10.919239675058849</v>
      </c>
      <c r="N30" s="19">
        <f t="shared" si="1"/>
        <v>10.919239675058849</v>
      </c>
      <c r="P30" s="17"/>
    </row>
    <row r="31" spans="1:16" ht="12.75" customHeight="1" x14ac:dyDescent="0.15">
      <c r="A31" s="10" t="s">
        <v>181</v>
      </c>
      <c r="B31" s="26" t="s">
        <v>139</v>
      </c>
      <c r="C31" s="26">
        <v>8</v>
      </c>
      <c r="D31" s="26">
        <v>8</v>
      </c>
      <c r="E31" s="26">
        <v>6</v>
      </c>
      <c r="F31" s="26">
        <v>7</v>
      </c>
      <c r="G31" s="26">
        <v>6</v>
      </c>
      <c r="H31" s="26">
        <v>7</v>
      </c>
      <c r="I31" s="31">
        <f>$C31*'Pesi e Budget Iniziale'!$F$5+'Pesi e Budget Iniziale'!$F$6*'DIFENSORI - GE'!$D31+'DIFENSORI - GE'!$E31*'Pesi e Budget Iniziale'!$F$7+'Pesi e Budget Iniziale'!$F$8*'DIFENSORI - GE'!F31+'DIFENSORI - GE'!$G31*'Pesi e Budget Iniziale'!$F$9+'Pesi e Budget Iniziale'!$F$10*'DIFENSORI - GE'!$H31+VLOOKUP(B31,SQUADRE!$A$2:$B$21,2,FALSE)*'Pesi e Budget Iniziale'!$F$11+'Pesi e Budget Iniziale'!$F$12*VLOOKUP(B31,'FATTORE CASA'!$A$2:$B$21,2,FALSE)+VLOOKUP(B31,ALLENATORE!$A$2:$B$21,2,FALSE)*'Pesi e Budget Iniziale'!$F$13</f>
        <v>66.307299999999998</v>
      </c>
      <c r="J31" s="19">
        <f t="shared" si="2"/>
        <v>4.1156047784967633</v>
      </c>
      <c r="K31" s="19">
        <f t="shared" si="0"/>
        <v>4.1156047784967633</v>
      </c>
      <c r="L31" s="20">
        <f>$C31*'Pesi e Budget Iniziale'!$H$5+'Pesi e Budget Iniziale'!$H$6*'DIFENSORI - GE'!$D31+'DIFENSORI - GE'!$E31*'Pesi e Budget Iniziale'!$H$7+'Pesi e Budget Iniziale'!$H$8*'DIFENSORI - GE'!F31+'DIFENSORI - GE'!$G31*'Pesi e Budget Iniziale'!$H$9+'Pesi e Budget Iniziale'!$H$10*'DIFENSORI - GE'!$H31+VLOOKUP(B31,SQUADRE!$A$2:$B$21,2,FALSE)*'Pesi e Budget Iniziale'!$H$11+'Pesi e Budget Iniziale'!$H$12*VLOOKUP(B31,'FATTORE CASA'!$A$2:$B$21,2,FALSE)+VLOOKUP(B31,ALLENATORE!$A$2:$B$21,2,FALSE)*'Pesi e Budget Iniziale'!$H$13</f>
        <v>69.607299999999995</v>
      </c>
      <c r="M31" s="19">
        <f t="shared" si="3"/>
        <v>6.9897394160917869</v>
      </c>
      <c r="N31" s="19">
        <f t="shared" si="1"/>
        <v>6.9897394160917869</v>
      </c>
      <c r="P31" s="17"/>
    </row>
    <row r="32" spans="1:16" ht="12.75" customHeight="1" x14ac:dyDescent="0.15">
      <c r="A32" s="10" t="s">
        <v>184</v>
      </c>
      <c r="B32" s="26" t="s">
        <v>117</v>
      </c>
      <c r="C32" s="26">
        <v>8</v>
      </c>
      <c r="D32" s="26">
        <v>8</v>
      </c>
      <c r="E32" s="26">
        <v>6</v>
      </c>
      <c r="F32" s="26">
        <v>6</v>
      </c>
      <c r="G32" s="26">
        <v>7</v>
      </c>
      <c r="H32" s="26">
        <v>7</v>
      </c>
      <c r="I32" s="31">
        <f>$C32*'Pesi e Budget Iniziale'!$F$5+'Pesi e Budget Iniziale'!$F$6*'DIFENSORI - GE'!$D32+'DIFENSORI - GE'!$E32*'Pesi e Budget Iniziale'!$F$7+'Pesi e Budget Iniziale'!$F$8*'DIFENSORI - GE'!F32+'DIFENSORI - GE'!$G32*'Pesi e Budget Iniziale'!$F$9+'Pesi e Budget Iniziale'!$F$10*'DIFENSORI - GE'!$H32+VLOOKUP(B32,SQUADRE!$A$2:$B$21,2,FALSE)*'Pesi e Budget Iniziale'!$F$11+'Pesi e Budget Iniziale'!$F$12*VLOOKUP(B32,'FATTORE CASA'!$A$2:$B$21,2,FALSE)+VLOOKUP(B32,ALLENATORE!$A$2:$B$21,2,FALSE)*'Pesi e Budget Iniziale'!$F$13</f>
        <v>68.587600000000009</v>
      </c>
      <c r="J32" s="19">
        <f t="shared" si="2"/>
        <v>6.9532105525137027</v>
      </c>
      <c r="K32" s="19">
        <f t="shared" si="0"/>
        <v>6.9532105525137027</v>
      </c>
      <c r="L32" s="20">
        <f>$C32*'Pesi e Budget Iniziale'!$H$5+'Pesi e Budget Iniziale'!$H$6*'DIFENSORI - GE'!$D32+'DIFENSORI - GE'!$E32*'Pesi e Budget Iniziale'!$H$7+'Pesi e Budget Iniziale'!$H$8*'DIFENSORI - GE'!F32+'DIFENSORI - GE'!$G32*'Pesi e Budget Iniziale'!$H$9+'Pesi e Budget Iniziale'!$H$10*'DIFENSORI - GE'!$H32+VLOOKUP(B32,SQUADRE!$A$2:$B$21,2,FALSE)*'Pesi e Budget Iniziale'!$H$11+'Pesi e Budget Iniziale'!$H$12*VLOOKUP(B32,'FATTORE CASA'!$A$2:$B$21,2,FALSE)+VLOOKUP(B32,ALLENATORE!$A$2:$B$21,2,FALSE)*'Pesi e Budget Iniziale'!$H$13</f>
        <v>71.887600000000006</v>
      </c>
      <c r="M32" s="19">
        <f t="shared" si="3"/>
        <v>9.4020262489152095</v>
      </c>
      <c r="N32" s="19">
        <f t="shared" si="1"/>
        <v>9.4020262489152095</v>
      </c>
      <c r="P32" s="17"/>
    </row>
    <row r="33" spans="1:16" ht="12.75" customHeight="1" x14ac:dyDescent="0.15">
      <c r="A33" s="10" t="s">
        <v>188</v>
      </c>
      <c r="B33" s="26" t="s">
        <v>133</v>
      </c>
      <c r="C33" s="26">
        <v>7</v>
      </c>
      <c r="D33" s="26">
        <v>8</v>
      </c>
      <c r="E33" s="26">
        <v>7</v>
      </c>
      <c r="F33" s="26">
        <v>7</v>
      </c>
      <c r="G33" s="26">
        <v>6</v>
      </c>
      <c r="H33" s="26">
        <v>6</v>
      </c>
      <c r="I33" s="31">
        <f>$C33*'Pesi e Budget Iniziale'!$F$5+'Pesi e Budget Iniziale'!$F$6*'DIFENSORI - GE'!$D33+'DIFENSORI - GE'!$E33*'Pesi e Budget Iniziale'!$F$7+'Pesi e Budget Iniziale'!$F$8*'DIFENSORI - GE'!F33+'DIFENSORI - GE'!$G33*'Pesi e Budget Iniziale'!$F$9+'Pesi e Budget Iniziale'!$F$10*'DIFENSORI - GE'!$H33+VLOOKUP(B33,SQUADRE!$A$2:$B$21,2,FALSE)*'Pesi e Budget Iniziale'!$F$11+'Pesi e Budget Iniziale'!$F$12*VLOOKUP(B33,'FATTORE CASA'!$A$2:$B$21,2,FALSE)+VLOOKUP(B33,ALLENATORE!$A$2:$B$21,2,FALSE)*'Pesi e Budget Iniziale'!$F$13</f>
        <v>66.901699999999991</v>
      </c>
      <c r="J33" s="19">
        <f t="shared" si="2"/>
        <v>4.8552762568441921</v>
      </c>
      <c r="K33" s="19">
        <f t="shared" si="0"/>
        <v>4.8552762568441921</v>
      </c>
      <c r="L33" s="20">
        <f>$C33*'Pesi e Budget Iniziale'!$H$5+'Pesi e Budget Iniziale'!$H$6*'DIFENSORI - GE'!$D33+'DIFENSORI - GE'!$E33*'Pesi e Budget Iniziale'!$H$7+'Pesi e Budget Iniziale'!$H$8*'DIFENSORI - GE'!F33+'DIFENSORI - GE'!$G33*'Pesi e Budget Iniziale'!$H$9+'Pesi e Budget Iniziale'!$H$10*'DIFENSORI - GE'!$H33+VLOOKUP(B33,SQUADRE!$A$2:$B$21,2,FALSE)*'Pesi e Budget Iniziale'!$H$11+'Pesi e Budget Iniziale'!$H$12*VLOOKUP(B33,'FATTORE CASA'!$A$2:$B$21,2,FALSE)+VLOOKUP(B33,ALLENATORE!$A$2:$B$21,2,FALSE)*'Pesi e Budget Iniziale'!$H$13</f>
        <v>70.7517</v>
      </c>
      <c r="M33" s="19">
        <f t="shared" si="3"/>
        <v>8.2003788282231369</v>
      </c>
      <c r="N33" s="19">
        <f t="shared" si="1"/>
        <v>8.2003788282231369</v>
      </c>
      <c r="P33" s="17"/>
    </row>
    <row r="34" spans="1:16" ht="12.75" customHeight="1" x14ac:dyDescent="0.15">
      <c r="A34" s="10" t="s">
        <v>192</v>
      </c>
      <c r="B34" s="26" t="s">
        <v>133</v>
      </c>
      <c r="C34" s="26">
        <v>7</v>
      </c>
      <c r="D34" s="26">
        <v>8</v>
      </c>
      <c r="E34" s="26">
        <v>6</v>
      </c>
      <c r="F34" s="26">
        <v>7</v>
      </c>
      <c r="G34" s="26">
        <v>7</v>
      </c>
      <c r="H34" s="26">
        <v>6</v>
      </c>
      <c r="I34" s="31">
        <f>$C34*'Pesi e Budget Iniziale'!$F$5+'Pesi e Budget Iniziale'!$F$6*'DIFENSORI - GE'!$D34+'DIFENSORI - GE'!$E34*'Pesi e Budget Iniziale'!$F$7+'Pesi e Budget Iniziale'!$F$8*'DIFENSORI - GE'!F34+'DIFENSORI - GE'!$G34*'Pesi e Budget Iniziale'!$F$9+'Pesi e Budget Iniziale'!$F$10*'DIFENSORI - GE'!$H34+VLOOKUP(B34,SQUADRE!$A$2:$B$21,2,FALSE)*'Pesi e Budget Iniziale'!$F$11+'Pesi e Budget Iniziale'!$F$12*VLOOKUP(B34,'FATTORE CASA'!$A$2:$B$21,2,FALSE)+VLOOKUP(B34,ALLENATORE!$A$2:$B$21,2,FALSE)*'Pesi e Budget Iniziale'!$F$13</f>
        <v>66.822499999999991</v>
      </c>
      <c r="J34" s="19">
        <f t="shared" si="2"/>
        <v>4.7567197610751535</v>
      </c>
      <c r="K34" s="19">
        <f t="shared" si="0"/>
        <v>4.7567197610751535</v>
      </c>
      <c r="L34" s="20">
        <f>$C34*'Pesi e Budget Iniziale'!$H$5+'Pesi e Budget Iniziale'!$H$6*'DIFENSORI - GE'!$D34+'DIFENSORI - GE'!$E34*'Pesi e Budget Iniziale'!$H$7+'Pesi e Budget Iniziale'!$H$8*'DIFENSORI - GE'!F34+'DIFENSORI - GE'!$G34*'Pesi e Budget Iniziale'!$H$9+'Pesi e Budget Iniziale'!$H$10*'DIFENSORI - GE'!$H34+VLOOKUP(B34,SQUADRE!$A$2:$B$21,2,FALSE)*'Pesi e Budget Iniziale'!$H$11+'Pesi e Budget Iniziale'!$H$12*VLOOKUP(B34,'FATTORE CASA'!$A$2:$B$21,2,FALSE)+VLOOKUP(B34,ALLENATORE!$A$2:$B$21,2,FALSE)*'Pesi e Budget Iniziale'!$H$13</f>
        <v>70.122499999999988</v>
      </c>
      <c r="M34" s="19">
        <f t="shared" si="3"/>
        <v>7.5347598854469631</v>
      </c>
      <c r="N34" s="19">
        <f t="shared" si="1"/>
        <v>7.5347598854469631</v>
      </c>
      <c r="P34" s="17"/>
    </row>
    <row r="35" spans="1:16" ht="12.75" customHeight="1" x14ac:dyDescent="0.15">
      <c r="A35" s="10" t="s">
        <v>195</v>
      </c>
      <c r="B35" s="26" t="s">
        <v>139</v>
      </c>
      <c r="C35" s="26">
        <v>8</v>
      </c>
      <c r="D35" s="26">
        <v>7</v>
      </c>
      <c r="E35" s="26">
        <v>6</v>
      </c>
      <c r="F35" s="26">
        <v>7</v>
      </c>
      <c r="G35" s="26">
        <v>6</v>
      </c>
      <c r="H35" s="26">
        <v>7</v>
      </c>
      <c r="I35" s="31">
        <f>$C35*'Pesi e Budget Iniziale'!$F$5+'Pesi e Budget Iniziale'!$F$6*'DIFENSORI - GE'!$D35+'DIFENSORI - GE'!$E35*'Pesi e Budget Iniziale'!$F$7+'Pesi e Budget Iniziale'!$F$8*'DIFENSORI - GE'!F35+'DIFENSORI - GE'!$G35*'Pesi e Budget Iniziale'!$F$9+'Pesi e Budget Iniziale'!$F$10*'DIFENSORI - GE'!$H35+VLOOKUP(B35,SQUADRE!$A$2:$B$21,2,FALSE)*'Pesi e Budget Iniziale'!$F$11+'Pesi e Budget Iniziale'!$F$12*VLOOKUP(B35,'FATTORE CASA'!$A$2:$B$21,2,FALSE)+VLOOKUP(B35,ALLENATORE!$A$2:$B$21,2,FALSE)*'Pesi e Budget Iniziale'!$F$13</f>
        <v>64.969800000000006</v>
      </c>
      <c r="J35" s="19">
        <f t="shared" si="2"/>
        <v>2.4512195121951308</v>
      </c>
      <c r="K35" s="19">
        <f t="shared" si="0"/>
        <v>2.4512195121951308</v>
      </c>
      <c r="L35" s="20">
        <f>$C35*'Pesi e Budget Iniziale'!$H$5+'Pesi e Budget Iniziale'!$H$6*'DIFENSORI - GE'!$D35+'DIFENSORI - GE'!$E35*'Pesi e Budget Iniziale'!$H$7+'Pesi e Budget Iniziale'!$H$8*'DIFENSORI - GE'!F35+'DIFENSORI - GE'!$G35*'Pesi e Budget Iniziale'!$H$9+'Pesi e Budget Iniziale'!$H$10*'DIFENSORI - GE'!$H35+VLOOKUP(B35,SQUADRE!$A$2:$B$21,2,FALSE)*'Pesi e Budget Iniziale'!$H$11+'Pesi e Budget Iniziale'!$H$12*VLOOKUP(B35,'FATTORE CASA'!$A$2:$B$21,2,FALSE)+VLOOKUP(B35,ALLENATORE!$A$2:$B$21,2,FALSE)*'Pesi e Budget Iniziale'!$H$13</f>
        <v>68.269799999999989</v>
      </c>
      <c r="M35" s="19">
        <f t="shared" si="3"/>
        <v>5.5748231160868187</v>
      </c>
      <c r="N35" s="19">
        <f t="shared" si="1"/>
        <v>5.5748231160868187</v>
      </c>
      <c r="P35" s="17"/>
    </row>
    <row r="36" spans="1:16" ht="12.75" customHeight="1" x14ac:dyDescent="0.15">
      <c r="A36" s="10" t="s">
        <v>198</v>
      </c>
      <c r="B36" s="26" t="s">
        <v>69</v>
      </c>
      <c r="C36" s="26">
        <v>8</v>
      </c>
      <c r="D36" s="26">
        <v>7</v>
      </c>
      <c r="E36" s="26">
        <v>6</v>
      </c>
      <c r="F36" s="26">
        <v>6</v>
      </c>
      <c r="G36" s="26">
        <v>7</v>
      </c>
      <c r="H36" s="26">
        <v>7</v>
      </c>
      <c r="I36" s="31">
        <f>$C36*'Pesi e Budget Iniziale'!$F$5+'Pesi e Budget Iniziale'!$F$6*'DIFENSORI - GE'!$D36+'DIFENSORI - GE'!$E36*'Pesi e Budget Iniziale'!$F$7+'Pesi e Budget Iniziale'!$F$8*'DIFENSORI - GE'!F36+'DIFENSORI - GE'!$G36*'Pesi e Budget Iniziale'!$F$9+'Pesi e Budget Iniziale'!$F$10*'DIFENSORI - GE'!$H36+VLOOKUP(B36,SQUADRE!$A$2:$B$21,2,FALSE)*'Pesi e Budget Iniziale'!$F$11+'Pesi e Budget Iniziale'!$F$12*VLOOKUP(B36,'FATTORE CASA'!$A$2:$B$21,2,FALSE)+VLOOKUP(B36,ALLENATORE!$A$2:$B$21,2,FALSE)*'Pesi e Budget Iniziale'!$F$13</f>
        <v>69.343599999999995</v>
      </c>
      <c r="J36" s="19">
        <f t="shared" si="2"/>
        <v>7.8939771030363346</v>
      </c>
      <c r="K36" s="19">
        <f t="shared" si="0"/>
        <v>7.8939771030363346</v>
      </c>
      <c r="L36" s="20">
        <f>$C36*'Pesi e Budget Iniziale'!$H$5+'Pesi e Budget Iniziale'!$H$6*'DIFENSORI - GE'!$D36+'DIFENSORI - GE'!$E36*'Pesi e Budget Iniziale'!$H$7+'Pesi e Budget Iniziale'!$H$8*'DIFENSORI - GE'!F36+'DIFENSORI - GE'!$G36*'Pesi e Budget Iniziale'!$H$9+'Pesi e Budget Iniziale'!$H$10*'DIFENSORI - GE'!$H36+VLOOKUP(B36,SQUADRE!$A$2:$B$21,2,FALSE)*'Pesi e Budget Iniziale'!$H$11+'Pesi e Budget Iniziale'!$H$12*VLOOKUP(B36,'FATTORE CASA'!$A$2:$B$21,2,FALSE)+VLOOKUP(B36,ALLENATORE!$A$2:$B$21,2,FALSE)*'Pesi e Budget Iniziale'!$H$13</f>
        <v>72.643599999999992</v>
      </c>
      <c r="M36" s="19">
        <f t="shared" si="3"/>
        <v>10.201784546338558</v>
      </c>
      <c r="N36" s="19">
        <f t="shared" si="1"/>
        <v>10.201784546338558</v>
      </c>
      <c r="P36" s="17"/>
    </row>
    <row r="37" spans="1:16" ht="12.75" customHeight="1" x14ac:dyDescent="0.15">
      <c r="A37" s="10" t="s">
        <v>202</v>
      </c>
      <c r="B37" s="26" t="s">
        <v>112</v>
      </c>
      <c r="C37" s="26">
        <v>9</v>
      </c>
      <c r="D37" s="26">
        <v>7</v>
      </c>
      <c r="E37" s="26">
        <v>6</v>
      </c>
      <c r="F37" s="26">
        <v>7</v>
      </c>
      <c r="G37" s="26">
        <v>6</v>
      </c>
      <c r="H37" s="26">
        <v>6</v>
      </c>
      <c r="I37" s="31">
        <f>$C37*'Pesi e Budget Iniziale'!$F$5+'Pesi e Budget Iniziale'!$F$6*'DIFENSORI - GE'!$D37+'DIFENSORI - GE'!$E37*'Pesi e Budget Iniziale'!$F$7+'Pesi e Budget Iniziale'!$F$8*'DIFENSORI - GE'!F37+'DIFENSORI - GE'!$G37*'Pesi e Budget Iniziale'!$F$9+'Pesi e Budget Iniziale'!$F$10*'DIFENSORI - GE'!$H37+VLOOKUP(B37,SQUADRE!$A$2:$B$21,2,FALSE)*'Pesi e Budget Iniziale'!$F$11+'Pesi e Budget Iniziale'!$F$12*VLOOKUP(B37,'FATTORE CASA'!$A$2:$B$21,2,FALSE)+VLOOKUP(B37,ALLENATORE!$A$2:$B$21,2,FALSE)*'Pesi e Budget Iniziale'!$F$13</f>
        <v>67.999799999999993</v>
      </c>
      <c r="J37" s="19">
        <f t="shared" si="2"/>
        <v>6.221752115480335</v>
      </c>
      <c r="K37" s="19">
        <f t="shared" si="0"/>
        <v>6.221752115480335</v>
      </c>
      <c r="L37" s="20">
        <f>$C37*'Pesi e Budget Iniziale'!$H$5+'Pesi e Budget Iniziale'!$H$6*'DIFENSORI - GE'!$D37+'DIFENSORI - GE'!$E37*'Pesi e Budget Iniziale'!$H$7+'Pesi e Budget Iniziale'!$H$8*'DIFENSORI - GE'!F37+'DIFENSORI - GE'!$G37*'Pesi e Budget Iniziale'!$H$9+'Pesi e Budget Iniziale'!$H$10*'DIFENSORI - GE'!$H37+VLOOKUP(B37,SQUADRE!$A$2:$B$21,2,FALSE)*'Pesi e Budget Iniziale'!$H$11+'Pesi e Budget Iniziale'!$H$12*VLOOKUP(B37,'FATTORE CASA'!$A$2:$B$21,2,FALSE)+VLOOKUP(B37,ALLENATORE!$A$2:$B$21,2,FALSE)*'Pesi e Budget Iniziale'!$H$13</f>
        <v>71.299799999999991</v>
      </c>
      <c r="M37" s="19">
        <f t="shared" si="3"/>
        <v>8.7802035938550702</v>
      </c>
      <c r="N37" s="19">
        <f t="shared" si="1"/>
        <v>8.7802035938550702</v>
      </c>
      <c r="P37" s="17"/>
    </row>
    <row r="38" spans="1:16" ht="12.75" customHeight="1" x14ac:dyDescent="0.15">
      <c r="A38" s="10" t="s">
        <v>205</v>
      </c>
      <c r="B38" s="26" t="s">
        <v>121</v>
      </c>
      <c r="C38" s="26">
        <v>9</v>
      </c>
      <c r="D38" s="26">
        <v>10</v>
      </c>
      <c r="E38" s="26">
        <v>5</v>
      </c>
      <c r="F38" s="26">
        <v>6</v>
      </c>
      <c r="G38" s="26">
        <v>5</v>
      </c>
      <c r="H38" s="26">
        <v>6</v>
      </c>
      <c r="I38" s="31">
        <f>$C38*'Pesi e Budget Iniziale'!$F$5+'Pesi e Budget Iniziale'!$F$6*'DIFENSORI - GE'!$D38+'DIFENSORI - GE'!$E38*'Pesi e Budget Iniziale'!$F$7+'Pesi e Budget Iniziale'!$F$8*'DIFENSORI - GE'!F38+'DIFENSORI - GE'!$G38*'Pesi e Budget Iniziale'!$F$9+'Pesi e Budget Iniziale'!$F$10*'DIFENSORI - GE'!$H38+VLOOKUP(B38,SQUADRE!$A$2:$B$21,2,FALSE)*'Pesi e Budget Iniziale'!$F$11+'Pesi e Budget Iniziale'!$F$12*VLOOKUP(B38,'FATTORE CASA'!$A$2:$B$21,2,FALSE)+VLOOKUP(B38,ALLENATORE!$A$2:$B$21,2,FALSE)*'Pesi e Budget Iniziale'!$F$13</f>
        <v>68.944999999999993</v>
      </c>
      <c r="J38" s="19">
        <f t="shared" si="2"/>
        <v>7.3979591836734642</v>
      </c>
      <c r="K38" s="19">
        <f t="shared" si="0"/>
        <v>7.3979591836734642</v>
      </c>
      <c r="L38" s="20">
        <f>$C38*'Pesi e Budget Iniziale'!$H$5+'Pesi e Budget Iniziale'!$H$6*'DIFENSORI - GE'!$D38+'DIFENSORI - GE'!$E38*'Pesi e Budget Iniziale'!$H$7+'Pesi e Budget Iniziale'!$H$8*'DIFENSORI - GE'!F38+'DIFENSORI - GE'!$G38*'Pesi e Budget Iniziale'!$H$9+'Pesi e Budget Iniziale'!$H$10*'DIFENSORI - GE'!$H38+VLOOKUP(B38,SQUADRE!$A$2:$B$21,2,FALSE)*'Pesi e Budget Iniziale'!$H$11+'Pesi e Budget Iniziale'!$H$12*VLOOKUP(B38,'FATTORE CASA'!$A$2:$B$21,2,FALSE)+VLOOKUP(B38,ALLENATORE!$A$2:$B$21,2,FALSE)*'Pesi e Budget Iniziale'!$H$13</f>
        <v>71.694999999999993</v>
      </c>
      <c r="M38" s="19">
        <f t="shared" si="3"/>
        <v>9.1982783017144811</v>
      </c>
      <c r="N38" s="19">
        <f t="shared" si="1"/>
        <v>9.1982783017144811</v>
      </c>
      <c r="P38" s="17"/>
    </row>
    <row r="39" spans="1:16" ht="12.75" customHeight="1" x14ac:dyDescent="0.15">
      <c r="A39" s="10" t="s">
        <v>208</v>
      </c>
      <c r="B39" s="26" t="s">
        <v>112</v>
      </c>
      <c r="C39" s="26">
        <v>9</v>
      </c>
      <c r="D39" s="26">
        <v>7</v>
      </c>
      <c r="E39" s="26">
        <v>7</v>
      </c>
      <c r="F39" s="26">
        <v>6</v>
      </c>
      <c r="G39" s="26">
        <v>5</v>
      </c>
      <c r="H39" s="26">
        <v>7</v>
      </c>
      <c r="I39" s="31">
        <f>$C39*'Pesi e Budget Iniziale'!$F$5+'Pesi e Budget Iniziale'!$F$6*'DIFENSORI - GE'!$D39+'DIFENSORI - GE'!$E39*'Pesi e Budget Iniziale'!$F$7+'Pesi e Budget Iniziale'!$F$8*'DIFENSORI - GE'!F39+'DIFENSORI - GE'!$G39*'Pesi e Budget Iniziale'!$F$9+'Pesi e Budget Iniziale'!$F$10*'DIFENSORI - GE'!$H39+VLOOKUP(B39,SQUADRE!$A$2:$B$21,2,FALSE)*'Pesi e Budget Iniziale'!$F$11+'Pesi e Budget Iniziale'!$F$12*VLOOKUP(B39,'FATTORE CASA'!$A$2:$B$21,2,FALSE)+VLOOKUP(B39,ALLENATORE!$A$2:$B$21,2,FALSE)*'Pesi e Budget Iniziale'!$F$13</f>
        <v>68.162299999999988</v>
      </c>
      <c r="J39" s="19">
        <f t="shared" si="2"/>
        <v>6.4239671478347304</v>
      </c>
      <c r="K39" s="19">
        <f t="shared" si="0"/>
        <v>6.4239671478347304</v>
      </c>
      <c r="L39" s="20">
        <f>$C39*'Pesi e Budget Iniziale'!$H$5+'Pesi e Budget Iniziale'!$H$6*'DIFENSORI - GE'!$D39+'DIFENSORI - GE'!$E39*'Pesi e Budget Iniziale'!$H$7+'Pesi e Budget Iniziale'!$H$8*'DIFENSORI - GE'!F39+'DIFENSORI - GE'!$G39*'Pesi e Budget Iniziale'!$H$9+'Pesi e Budget Iniziale'!$H$10*'DIFENSORI - GE'!$H39+VLOOKUP(B39,SQUADRE!$A$2:$B$21,2,FALSE)*'Pesi e Budget Iniziale'!$H$11+'Pesi e Budget Iniziale'!$H$12*VLOOKUP(B39,'FATTORE CASA'!$A$2:$B$21,2,FALSE)+VLOOKUP(B39,ALLENATORE!$A$2:$B$21,2,FALSE)*'Pesi e Budget Iniziale'!$H$13</f>
        <v>72.012299999999996</v>
      </c>
      <c r="M39" s="19">
        <f t="shared" si="3"/>
        <v>9.5339440527362207</v>
      </c>
      <c r="N39" s="19">
        <f t="shared" si="1"/>
        <v>9.5339440527362207</v>
      </c>
      <c r="P39" s="17"/>
    </row>
    <row r="40" spans="1:16" ht="12.75" customHeight="1" x14ac:dyDescent="0.15">
      <c r="A40" s="10" t="s">
        <v>211</v>
      </c>
      <c r="B40" s="26" t="s">
        <v>69</v>
      </c>
      <c r="C40" s="26">
        <v>8</v>
      </c>
      <c r="D40" s="26">
        <v>6</v>
      </c>
      <c r="E40" s="26">
        <v>7</v>
      </c>
      <c r="F40" s="26">
        <v>7</v>
      </c>
      <c r="G40" s="26">
        <v>7</v>
      </c>
      <c r="H40" s="26">
        <v>6</v>
      </c>
      <c r="I40" s="31">
        <f>$C40*'Pesi e Budget Iniziale'!$F$5+'Pesi e Budget Iniziale'!$F$6*'DIFENSORI - GE'!$D40+'DIFENSORI - GE'!$E40*'Pesi e Budget Iniziale'!$F$7+'Pesi e Budget Iniziale'!$F$8*'DIFENSORI - GE'!F40+'DIFENSORI - GE'!$G40*'Pesi e Budget Iniziale'!$F$9+'Pesi e Budget Iniziale'!$F$10*'DIFENSORI - GE'!$H40+VLOOKUP(B40,SQUADRE!$A$2:$B$21,2,FALSE)*'Pesi e Budget Iniziale'!$F$11+'Pesi e Budget Iniziale'!$F$12*VLOOKUP(B40,'FATTORE CASA'!$A$2:$B$21,2,FALSE)+VLOOKUP(B40,ALLENATORE!$A$2:$B$21,2,FALSE)*'Pesi e Budget Iniziale'!$F$13</f>
        <v>69.335299999999989</v>
      </c>
      <c r="J40" s="19">
        <f t="shared" si="2"/>
        <v>7.8836485813837633</v>
      </c>
      <c r="K40" s="19">
        <f t="shared" si="0"/>
        <v>7.8836485813837633</v>
      </c>
      <c r="L40" s="20">
        <f>$C40*'Pesi e Budget Iniziale'!$H$5+'Pesi e Budget Iniziale'!$H$6*'DIFENSORI - GE'!$D40+'DIFENSORI - GE'!$E40*'Pesi e Budget Iniziale'!$H$7+'Pesi e Budget Iniziale'!$H$8*'DIFENSORI - GE'!F40+'DIFENSORI - GE'!$G40*'Pesi e Budget Iniziale'!$H$9+'Pesi e Budget Iniziale'!$H$10*'DIFENSORI - GE'!$H40+VLOOKUP(B40,SQUADRE!$A$2:$B$21,2,FALSE)*'Pesi e Budget Iniziale'!$H$11+'Pesi e Budget Iniziale'!$H$12*VLOOKUP(B40,'FATTORE CASA'!$A$2:$B$21,2,FALSE)+VLOOKUP(B40,ALLENATORE!$A$2:$B$21,2,FALSE)*'Pesi e Budget Iniziale'!$H$13</f>
        <v>73.185299999999984</v>
      </c>
      <c r="M40" s="19">
        <f t="shared" si="3"/>
        <v>10.77483887135738</v>
      </c>
      <c r="N40" s="19">
        <f t="shared" si="1"/>
        <v>10.77483887135738</v>
      </c>
      <c r="P40" s="17"/>
    </row>
    <row r="41" spans="1:16" ht="12.75" customHeight="1" x14ac:dyDescent="0.15">
      <c r="A41" s="10" t="s">
        <v>215</v>
      </c>
      <c r="B41" s="26" t="s">
        <v>69</v>
      </c>
      <c r="C41" s="26">
        <v>8</v>
      </c>
      <c r="D41" s="26">
        <v>6</v>
      </c>
      <c r="E41" s="26">
        <v>6</v>
      </c>
      <c r="F41" s="26">
        <v>7</v>
      </c>
      <c r="G41" s="26">
        <v>7</v>
      </c>
      <c r="H41" s="26">
        <v>7</v>
      </c>
      <c r="I41" s="31">
        <f>$C41*'Pesi e Budget Iniziale'!$F$5+'Pesi e Budget Iniziale'!$F$6*'DIFENSORI - GE'!$D41+'DIFENSORI - GE'!$E41*'Pesi e Budget Iniziale'!$F$7+'Pesi e Budget Iniziale'!$F$8*'DIFENSORI - GE'!F41+'DIFENSORI - GE'!$G41*'Pesi e Budget Iniziale'!$F$9+'Pesi e Budget Iniziale'!$F$10*'DIFENSORI - GE'!$H41+VLOOKUP(B41,SQUADRE!$A$2:$B$21,2,FALSE)*'Pesi e Budget Iniziale'!$F$11+'Pesi e Budget Iniziale'!$F$12*VLOOKUP(B41,'FATTORE CASA'!$A$2:$B$21,2,FALSE)+VLOOKUP(B41,ALLENATORE!$A$2:$B$21,2,FALSE)*'Pesi e Budget Iniziale'!$F$13</f>
        <v>69.256099999999989</v>
      </c>
      <c r="J41" s="19">
        <f t="shared" si="2"/>
        <v>7.7850920856147248</v>
      </c>
      <c r="K41" s="19">
        <f t="shared" si="0"/>
        <v>7.7850920856147248</v>
      </c>
      <c r="L41" s="20">
        <f>$C41*'Pesi e Budget Iniziale'!$H$5+'Pesi e Budget Iniziale'!$H$6*'DIFENSORI - GE'!$D41+'DIFENSORI - GE'!$E41*'Pesi e Budget Iniziale'!$H$7+'Pesi e Budget Iniziale'!$H$8*'DIFENSORI - GE'!F41+'DIFENSORI - GE'!$G41*'Pesi e Budget Iniziale'!$H$9+'Pesi e Budget Iniziale'!$H$10*'DIFENSORI - GE'!$H41+VLOOKUP(B41,SQUADRE!$A$2:$B$21,2,FALSE)*'Pesi e Budget Iniziale'!$H$11+'Pesi e Budget Iniziale'!$H$12*VLOOKUP(B41,'FATTORE CASA'!$A$2:$B$21,2,FALSE)+VLOOKUP(B41,ALLENATORE!$A$2:$B$21,2,FALSE)*'Pesi e Budget Iniziale'!$H$13</f>
        <v>72.556099999999986</v>
      </c>
      <c r="M41" s="19">
        <f t="shared" si="3"/>
        <v>10.109219928581219</v>
      </c>
      <c r="N41" s="19">
        <f t="shared" si="1"/>
        <v>10.109219928581219</v>
      </c>
      <c r="P41" s="17"/>
    </row>
    <row r="42" spans="1:16" ht="12.75" customHeight="1" x14ac:dyDescent="0.15">
      <c r="A42" s="10" t="s">
        <v>218</v>
      </c>
      <c r="B42" s="26" t="s">
        <v>112</v>
      </c>
      <c r="C42" s="26">
        <v>9</v>
      </c>
      <c r="D42" s="26">
        <v>9</v>
      </c>
      <c r="E42" s="26">
        <v>6</v>
      </c>
      <c r="F42" s="26">
        <v>6</v>
      </c>
      <c r="G42" s="26">
        <v>5</v>
      </c>
      <c r="H42" s="26">
        <v>6</v>
      </c>
      <c r="I42" s="31">
        <f>$C42*'Pesi e Budget Iniziale'!$F$5+'Pesi e Budget Iniziale'!$F$6*'DIFENSORI - GE'!$D42+'DIFENSORI - GE'!$E42*'Pesi e Budget Iniziale'!$F$7+'Pesi e Budget Iniziale'!$F$8*'DIFENSORI - GE'!F42+'DIFENSORI - GE'!$G42*'Pesi e Budget Iniziale'!$F$9+'Pesi e Budget Iniziale'!$F$10*'DIFENSORI - GE'!$H42+VLOOKUP(B42,SQUADRE!$A$2:$B$21,2,FALSE)*'Pesi e Budget Iniziale'!$F$11+'Pesi e Budget Iniziale'!$F$12*VLOOKUP(B42,'FATTORE CASA'!$A$2:$B$21,2,FALSE)+VLOOKUP(B42,ALLENATORE!$A$2:$B$21,2,FALSE)*'Pesi e Budget Iniziale'!$F$13</f>
        <v>68.091499999999996</v>
      </c>
      <c r="J42" s="19">
        <f t="shared" si="2"/>
        <v>6.3358636137381765</v>
      </c>
      <c r="K42" s="19">
        <f t="shared" si="0"/>
        <v>6.3358636137381765</v>
      </c>
      <c r="L42" s="20">
        <f>$C42*'Pesi e Budget Iniziale'!$H$5+'Pesi e Budget Iniziale'!$H$6*'DIFENSORI - GE'!$D42+'DIFENSORI - GE'!$E42*'Pesi e Budget Iniziale'!$H$7+'Pesi e Budget Iniziale'!$H$8*'DIFENSORI - GE'!F42+'DIFENSORI - GE'!$G42*'Pesi e Budget Iniziale'!$H$9+'Pesi e Budget Iniziale'!$H$10*'DIFENSORI - GE'!$H42+VLOOKUP(B42,SQUADRE!$A$2:$B$21,2,FALSE)*'Pesi e Budget Iniziale'!$H$11+'Pesi e Budget Iniziale'!$H$12*VLOOKUP(B42,'FATTORE CASA'!$A$2:$B$21,2,FALSE)+VLOOKUP(B42,ALLENATORE!$A$2:$B$21,2,FALSE)*'Pesi e Budget Iniziale'!$H$13</f>
        <v>71.391499999999994</v>
      </c>
      <c r="M42" s="19">
        <f t="shared" si="3"/>
        <v>8.877211313264759</v>
      </c>
      <c r="N42" s="19">
        <f t="shared" si="1"/>
        <v>8.877211313264759</v>
      </c>
      <c r="P42" s="17"/>
    </row>
    <row r="43" spans="1:16" ht="12.75" customHeight="1" x14ac:dyDescent="0.15">
      <c r="A43" s="10" t="s">
        <v>221</v>
      </c>
      <c r="B43" s="26" t="s">
        <v>102</v>
      </c>
      <c r="C43" s="26">
        <v>8</v>
      </c>
      <c r="D43" s="26">
        <v>8</v>
      </c>
      <c r="E43" s="26">
        <v>6</v>
      </c>
      <c r="F43" s="26">
        <v>7</v>
      </c>
      <c r="G43" s="26">
        <v>5</v>
      </c>
      <c r="H43" s="26">
        <v>7</v>
      </c>
      <c r="I43" s="31">
        <f>$C43*'Pesi e Budget Iniziale'!$F$5+'Pesi e Budget Iniziale'!$F$6*'DIFENSORI - GE'!$D43+'DIFENSORI - GE'!$E43*'Pesi e Budget Iniziale'!$F$7+'Pesi e Budget Iniziale'!$F$8*'DIFENSORI - GE'!F43+'DIFENSORI - GE'!$G43*'Pesi e Budget Iniziale'!$F$9+'Pesi e Budget Iniziale'!$F$10*'DIFENSORI - GE'!$H43+VLOOKUP(B43,SQUADRE!$A$2:$B$21,2,FALSE)*'Pesi e Budget Iniziale'!$F$11+'Pesi e Budget Iniziale'!$F$12*VLOOKUP(B43,'FATTORE CASA'!$A$2:$B$21,2,FALSE)+VLOOKUP(B43,ALLENATORE!$A$2:$B$21,2,FALSE)*'Pesi e Budget Iniziale'!$F$13</f>
        <v>67.323000000000008</v>
      </c>
      <c r="J43" s="19">
        <f t="shared" si="2"/>
        <v>5.3795420607267417</v>
      </c>
      <c r="K43" s="19">
        <f t="shared" si="0"/>
        <v>5.3795420607267417</v>
      </c>
      <c r="L43" s="20">
        <f>$C43*'Pesi e Budget Iniziale'!$H$5+'Pesi e Budget Iniziale'!$H$6*'DIFENSORI - GE'!$D43+'DIFENSORI - GE'!$E43*'Pesi e Budget Iniziale'!$H$7+'Pesi e Budget Iniziale'!$H$8*'DIFENSORI - GE'!F43+'DIFENSORI - GE'!$G43*'Pesi e Budget Iniziale'!$H$9+'Pesi e Budget Iniziale'!$H$10*'DIFENSORI - GE'!$H43+VLOOKUP(B43,SQUADRE!$A$2:$B$21,2,FALSE)*'Pesi e Budget Iniziale'!$H$11+'Pesi e Budget Iniziale'!$H$12*VLOOKUP(B43,'FATTORE CASA'!$A$2:$B$21,2,FALSE)+VLOOKUP(B43,ALLENATORE!$A$2:$B$21,2,FALSE)*'Pesi e Budget Iniziale'!$H$13</f>
        <v>70.623000000000005</v>
      </c>
      <c r="M43" s="19">
        <f t="shared" si="3"/>
        <v>8.0642294990189285</v>
      </c>
      <c r="N43" s="19">
        <f t="shared" si="1"/>
        <v>8.0642294990189285</v>
      </c>
      <c r="P43" s="17"/>
    </row>
    <row r="44" spans="1:16" ht="12.75" customHeight="1" x14ac:dyDescent="0.15">
      <c r="A44" s="10" t="s">
        <v>226</v>
      </c>
      <c r="B44" s="26" t="s">
        <v>139</v>
      </c>
      <c r="C44" s="26">
        <v>8</v>
      </c>
      <c r="D44" s="26">
        <v>7</v>
      </c>
      <c r="E44" s="26">
        <v>6</v>
      </c>
      <c r="F44" s="26">
        <v>7</v>
      </c>
      <c r="G44" s="26">
        <v>7</v>
      </c>
      <c r="H44" s="26">
        <v>6</v>
      </c>
      <c r="I44" s="31">
        <f>$C44*'Pesi e Budget Iniziale'!$F$5+'Pesi e Budget Iniziale'!$F$6*'DIFENSORI - GE'!$D44+'DIFENSORI - GE'!$E44*'Pesi e Budget Iniziale'!$F$7+'Pesi e Budget Iniziale'!$F$8*'DIFENSORI - GE'!F44+'DIFENSORI - GE'!$G44*'Pesi e Budget Iniziale'!$F$9+'Pesi e Budget Iniziale'!$F$10*'DIFENSORI - GE'!$H44+VLOOKUP(B44,SQUADRE!$A$2:$B$21,2,FALSE)*'Pesi e Budget Iniziale'!$F$11+'Pesi e Budget Iniziale'!$F$12*VLOOKUP(B44,'FATTORE CASA'!$A$2:$B$21,2,FALSE)+VLOOKUP(B44,ALLENATORE!$A$2:$B$21,2,FALSE)*'Pesi e Budget Iniziale'!$F$13</f>
        <v>64.969800000000006</v>
      </c>
      <c r="J44" s="19">
        <f t="shared" si="2"/>
        <v>2.4512195121951308</v>
      </c>
      <c r="K44" s="19">
        <f t="shared" si="0"/>
        <v>2.4512195121951308</v>
      </c>
      <c r="L44" s="20">
        <f>$C44*'Pesi e Budget Iniziale'!$H$5+'Pesi e Budget Iniziale'!$H$6*'DIFENSORI - GE'!$D44+'DIFENSORI - GE'!$E44*'Pesi e Budget Iniziale'!$H$7+'Pesi e Budget Iniziale'!$H$8*'DIFENSORI - GE'!F44+'DIFENSORI - GE'!$G44*'Pesi e Budget Iniziale'!$H$9+'Pesi e Budget Iniziale'!$H$10*'DIFENSORI - GE'!$H44+VLOOKUP(B44,SQUADRE!$A$2:$B$21,2,FALSE)*'Pesi e Budget Iniziale'!$H$11+'Pesi e Budget Iniziale'!$H$12*VLOOKUP(B44,'FATTORE CASA'!$A$2:$B$21,2,FALSE)+VLOOKUP(B44,ALLENATORE!$A$2:$B$21,2,FALSE)*'Pesi e Budget Iniziale'!$H$13</f>
        <v>68.269799999999989</v>
      </c>
      <c r="M44" s="19">
        <f t="shared" si="3"/>
        <v>5.5748231160868187</v>
      </c>
      <c r="N44" s="19">
        <f t="shared" si="1"/>
        <v>5.5748231160868187</v>
      </c>
      <c r="P44" s="17"/>
    </row>
    <row r="45" spans="1:16" ht="12.75" customHeight="1" x14ac:dyDescent="0.15">
      <c r="A45" s="10" t="s">
        <v>229</v>
      </c>
      <c r="B45" s="26" t="s">
        <v>52</v>
      </c>
      <c r="C45" s="26">
        <v>7</v>
      </c>
      <c r="D45" s="26">
        <v>6</v>
      </c>
      <c r="E45" s="26">
        <v>8</v>
      </c>
      <c r="F45" s="26">
        <v>5</v>
      </c>
      <c r="G45" s="26">
        <v>7</v>
      </c>
      <c r="H45" s="26">
        <v>8</v>
      </c>
      <c r="I45" s="31">
        <f>$C45*'Pesi e Budget Iniziale'!$F$5+'Pesi e Budget Iniziale'!$F$6*'DIFENSORI - GE'!$D45+'DIFENSORI - GE'!$E45*'Pesi e Budget Iniziale'!$F$7+'Pesi e Budget Iniziale'!$F$8*'DIFENSORI - GE'!F45+'DIFENSORI - GE'!$G45*'Pesi e Budget Iniziale'!$F$9+'Pesi e Budget Iniziale'!$F$10*'DIFENSORI - GE'!$H45+VLOOKUP(B45,SQUADRE!$A$2:$B$21,2,FALSE)*'Pesi e Budget Iniziale'!$F$11+'Pesi e Budget Iniziale'!$F$12*VLOOKUP(B45,'FATTORE CASA'!$A$2:$B$21,2,FALSE)+VLOOKUP(B45,ALLENATORE!$A$2:$B$21,2,FALSE)*'Pesi e Budget Iniziale'!$F$13</f>
        <v>73.631599999999992</v>
      </c>
      <c r="J45" s="19">
        <f t="shared" si="2"/>
        <v>13.229965156794423</v>
      </c>
      <c r="K45" s="19">
        <f t="shared" si="0"/>
        <v>13.229965156794423</v>
      </c>
      <c r="L45" s="20">
        <f>$C45*'Pesi e Budget Iniziale'!$H$5+'Pesi e Budget Iniziale'!$H$6*'DIFENSORI - GE'!$D45+'DIFENSORI - GE'!$E45*'Pesi e Budget Iniziale'!$H$7+'Pesi e Budget Iniziale'!$H$8*'DIFENSORI - GE'!F45+'DIFENSORI - GE'!$G45*'Pesi e Budget Iniziale'!$H$9+'Pesi e Budget Iniziale'!$H$10*'DIFENSORI - GE'!$H45+VLOOKUP(B45,SQUADRE!$A$2:$B$21,2,FALSE)*'Pesi e Budget Iniziale'!$H$11+'Pesi e Budget Iniziale'!$H$12*VLOOKUP(B45,'FATTORE CASA'!$A$2:$B$21,2,FALSE)+VLOOKUP(B45,ALLENATORE!$A$2:$B$21,2,FALSE)*'Pesi e Budget Iniziale'!$H$13</f>
        <v>78.031599999999983</v>
      </c>
      <c r="M45" s="19">
        <f t="shared" si="3"/>
        <v>15.901649237498715</v>
      </c>
      <c r="N45" s="19">
        <f t="shared" si="1"/>
        <v>15.901649237498715</v>
      </c>
      <c r="P45" s="17"/>
    </row>
    <row r="46" spans="1:16" ht="12.75" customHeight="1" x14ac:dyDescent="0.15">
      <c r="A46" s="10" t="s">
        <v>232</v>
      </c>
      <c r="B46" s="26" t="s">
        <v>121</v>
      </c>
      <c r="C46" s="26">
        <v>8</v>
      </c>
      <c r="D46" s="26">
        <v>8</v>
      </c>
      <c r="E46" s="26">
        <v>6</v>
      </c>
      <c r="F46" s="26">
        <v>6</v>
      </c>
      <c r="G46" s="26">
        <v>6</v>
      </c>
      <c r="H46" s="26">
        <v>7</v>
      </c>
      <c r="I46" s="31">
        <f>$C46*'Pesi e Budget Iniziale'!$F$5+'Pesi e Budget Iniziale'!$F$6*'DIFENSORI - GE'!$D46+'DIFENSORI - GE'!$E46*'Pesi e Budget Iniziale'!$F$7+'Pesi e Budget Iniziale'!$F$8*'DIFENSORI - GE'!F46+'DIFENSORI - GE'!$G46*'Pesi e Budget Iniziale'!$F$9+'Pesi e Budget Iniziale'!$F$10*'DIFENSORI - GE'!$H46+VLOOKUP(B46,SQUADRE!$A$2:$B$21,2,FALSE)*'Pesi e Budget Iniziale'!$F$11+'Pesi e Budget Iniziale'!$F$12*VLOOKUP(B46,'FATTORE CASA'!$A$2:$B$21,2,FALSE)+VLOOKUP(B46,ALLENATORE!$A$2:$B$21,2,FALSE)*'Pesi e Budget Iniziale'!$F$13</f>
        <v>69.015799999999999</v>
      </c>
      <c r="J46" s="19">
        <f t="shared" si="2"/>
        <v>7.4860627177700358</v>
      </c>
      <c r="K46" s="19">
        <f t="shared" si="0"/>
        <v>7.4860627177700358</v>
      </c>
      <c r="L46" s="20">
        <f>$C46*'Pesi e Budget Iniziale'!$H$5+'Pesi e Budget Iniziale'!$H$6*'DIFENSORI - GE'!$D46+'DIFENSORI - GE'!$E46*'Pesi e Budget Iniziale'!$H$7+'Pesi e Budget Iniziale'!$H$8*'DIFENSORI - GE'!F46+'DIFENSORI - GE'!$G46*'Pesi e Budget Iniziale'!$H$9+'Pesi e Budget Iniziale'!$H$10*'DIFENSORI - GE'!$H46+VLOOKUP(B46,SQUADRE!$A$2:$B$21,2,FALSE)*'Pesi e Budget Iniziale'!$H$11+'Pesi e Budget Iniziale'!$H$12*VLOOKUP(B46,'FATTORE CASA'!$A$2:$B$21,2,FALSE)+VLOOKUP(B46,ALLENATORE!$A$2:$B$21,2,FALSE)*'Pesi e Budget Iniziale'!$H$13</f>
        <v>72.315799999999996</v>
      </c>
      <c r="M46" s="19">
        <f t="shared" si="3"/>
        <v>9.8550110411859428</v>
      </c>
      <c r="N46" s="19">
        <f t="shared" si="1"/>
        <v>9.8550110411859428</v>
      </c>
      <c r="P46" s="17"/>
    </row>
    <row r="47" spans="1:16" ht="12.75" customHeight="1" x14ac:dyDescent="0.15">
      <c r="A47" s="10" t="s">
        <v>235</v>
      </c>
      <c r="B47" s="26" t="s">
        <v>73</v>
      </c>
      <c r="C47" s="26">
        <v>8</v>
      </c>
      <c r="D47" s="26">
        <v>8</v>
      </c>
      <c r="E47" s="26">
        <v>6</v>
      </c>
      <c r="F47" s="26">
        <v>6</v>
      </c>
      <c r="G47" s="26">
        <v>6</v>
      </c>
      <c r="H47" s="26">
        <v>7</v>
      </c>
      <c r="I47" s="31">
        <f>$C47*'Pesi e Budget Iniziale'!$F$5+'Pesi e Budget Iniziale'!$F$6*'DIFENSORI - GE'!$D47+'DIFENSORI - GE'!$E47*'Pesi e Budget Iniziale'!$F$7+'Pesi e Budget Iniziale'!$F$8*'DIFENSORI - GE'!F47+'DIFENSORI - GE'!$G47*'Pesi e Budget Iniziale'!$F$9+'Pesi e Budget Iniziale'!$F$10*'DIFENSORI - GE'!$H47+VLOOKUP(B47,SQUADRE!$A$2:$B$21,2,FALSE)*'Pesi e Budget Iniziale'!$F$11+'Pesi e Budget Iniziale'!$F$12*VLOOKUP(B47,'FATTORE CASA'!$A$2:$B$21,2,FALSE)+VLOOKUP(B47,ALLENATORE!$A$2:$B$21,2,FALSE)*'Pesi e Budget Iniziale'!$F$13</f>
        <v>67.817300000000017</v>
      </c>
      <c r="J47" s="19">
        <f t="shared" si="2"/>
        <v>5.9946490791438762</v>
      </c>
      <c r="K47" s="19">
        <f t="shared" si="0"/>
        <v>5.9946490791438762</v>
      </c>
      <c r="L47" s="20">
        <f>$C47*'Pesi e Budget Iniziale'!$H$5+'Pesi e Budget Iniziale'!$H$6*'DIFENSORI - GE'!$D47+'DIFENSORI - GE'!$E47*'Pesi e Budget Iniziale'!$H$7+'Pesi e Budget Iniziale'!$H$8*'DIFENSORI - GE'!F47+'DIFENSORI - GE'!$G47*'Pesi e Budget Iniziale'!$H$9+'Pesi e Budget Iniziale'!$H$10*'DIFENSORI - GE'!$H47+VLOOKUP(B47,SQUADRE!$A$2:$B$21,2,FALSE)*'Pesi e Budget Iniziale'!$H$11+'Pesi e Budget Iniziale'!$H$12*VLOOKUP(B47,'FATTORE CASA'!$A$2:$B$21,2,FALSE)+VLOOKUP(B47,ALLENATORE!$A$2:$B$21,2,FALSE)*'Pesi e Budget Iniziale'!$H$13</f>
        <v>71.1173</v>
      </c>
      <c r="M47" s="19">
        <f t="shared" si="3"/>
        <v>8.587140248246925</v>
      </c>
      <c r="N47" s="19">
        <f t="shared" si="1"/>
        <v>8.587140248246925</v>
      </c>
      <c r="P47" s="17"/>
    </row>
    <row r="48" spans="1:16" ht="12.75" customHeight="1" x14ac:dyDescent="0.15">
      <c r="A48" s="10" t="s">
        <v>238</v>
      </c>
      <c r="B48" s="26" t="s">
        <v>73</v>
      </c>
      <c r="C48" s="26">
        <v>8</v>
      </c>
      <c r="D48" s="26">
        <v>7</v>
      </c>
      <c r="E48" s="26">
        <v>6</v>
      </c>
      <c r="F48" s="26">
        <v>7</v>
      </c>
      <c r="G48" s="26">
        <v>6</v>
      </c>
      <c r="H48" s="26">
        <v>7</v>
      </c>
      <c r="I48" s="31">
        <f>$C48*'Pesi e Budget Iniziale'!$F$5+'Pesi e Budget Iniziale'!$F$6*'DIFENSORI - GE'!$D48+'DIFENSORI - GE'!$E48*'Pesi e Budget Iniziale'!$F$7+'Pesi e Budget Iniziale'!$F$8*'DIFENSORI - GE'!F48+'DIFENSORI - GE'!$G48*'Pesi e Budget Iniziale'!$F$9+'Pesi e Budget Iniziale'!$F$10*'DIFENSORI - GE'!$H48+VLOOKUP(B48,SQUADRE!$A$2:$B$21,2,FALSE)*'Pesi e Budget Iniziale'!$F$11+'Pesi e Budget Iniziale'!$F$12*VLOOKUP(B48,'FATTORE CASA'!$A$2:$B$21,2,FALSE)+VLOOKUP(B48,ALLENATORE!$A$2:$B$21,2,FALSE)*'Pesi e Budget Iniziale'!$F$13</f>
        <v>67.729800000000012</v>
      </c>
      <c r="J48" s="19">
        <f t="shared" si="2"/>
        <v>5.8857640617222664</v>
      </c>
      <c r="K48" s="19">
        <f t="shared" si="0"/>
        <v>5.8857640617222664</v>
      </c>
      <c r="L48" s="20">
        <f>$C48*'Pesi e Budget Iniziale'!$H$5+'Pesi e Budget Iniziale'!$H$6*'DIFENSORI - GE'!$D48+'DIFENSORI - GE'!$E48*'Pesi e Budget Iniziale'!$H$7+'Pesi e Budget Iniziale'!$H$8*'DIFENSORI - GE'!F48+'DIFENSORI - GE'!$G48*'Pesi e Budget Iniziale'!$H$9+'Pesi e Budget Iniziale'!$H$10*'DIFENSORI - GE'!$H48+VLOOKUP(B48,SQUADRE!$A$2:$B$21,2,FALSE)*'Pesi e Budget Iniziale'!$H$11+'Pesi e Budget Iniziale'!$H$12*VLOOKUP(B48,'FATTORE CASA'!$A$2:$B$21,2,FALSE)+VLOOKUP(B48,ALLENATORE!$A$2:$B$21,2,FALSE)*'Pesi e Budget Iniziale'!$H$13</f>
        <v>71.029799999999994</v>
      </c>
      <c r="M48" s="19">
        <f t="shared" si="3"/>
        <v>8.4945756304895816</v>
      </c>
      <c r="N48" s="19">
        <f t="shared" si="1"/>
        <v>8.4945756304895816</v>
      </c>
      <c r="P48" s="17"/>
    </row>
    <row r="49" spans="1:16" ht="12.75" customHeight="1" x14ac:dyDescent="0.15">
      <c r="A49" s="10" t="s">
        <v>241</v>
      </c>
      <c r="B49" s="26" t="s">
        <v>19</v>
      </c>
      <c r="C49" s="26">
        <v>7</v>
      </c>
      <c r="D49" s="26">
        <v>7</v>
      </c>
      <c r="E49" s="26">
        <v>7</v>
      </c>
      <c r="F49" s="26">
        <v>7</v>
      </c>
      <c r="G49" s="26">
        <v>6</v>
      </c>
      <c r="H49" s="26">
        <v>7</v>
      </c>
      <c r="I49" s="31">
        <f>$C49*'Pesi e Budget Iniziale'!$F$5+'Pesi e Budget Iniziale'!$F$6*'DIFENSORI - GE'!$D49+'DIFENSORI - GE'!$E49*'Pesi e Budget Iniziale'!$F$7+'Pesi e Budget Iniziale'!$F$8*'DIFENSORI - GE'!F49+'DIFENSORI - GE'!$G49*'Pesi e Budget Iniziale'!$F$9+'Pesi e Budget Iniziale'!$F$10*'DIFENSORI - GE'!$H49+VLOOKUP(B49,SQUADRE!$A$2:$B$21,2,FALSE)*'Pesi e Budget Iniziale'!$F$11+'Pesi e Budget Iniziale'!$F$12*VLOOKUP(B49,'FATTORE CASA'!$A$2:$B$21,2,FALSE)+VLOOKUP(B49,ALLENATORE!$A$2:$B$21,2,FALSE)*'Pesi e Budget Iniziale'!$F$13</f>
        <v>69.755499999999998</v>
      </c>
      <c r="J49" s="19">
        <f t="shared" si="2"/>
        <v>8.4065455450472903</v>
      </c>
      <c r="K49" s="19">
        <f t="shared" si="0"/>
        <v>8.4065455450472903</v>
      </c>
      <c r="L49" s="20">
        <f>$C49*'Pesi e Budget Iniziale'!$H$5+'Pesi e Budget Iniziale'!$H$6*'DIFENSORI - GE'!$D49+'DIFENSORI - GE'!$E49*'Pesi e Budget Iniziale'!$H$7+'Pesi e Budget Iniziale'!$H$8*'DIFENSORI - GE'!F49+'DIFENSORI - GE'!$G49*'Pesi e Budget Iniziale'!$H$9+'Pesi e Budget Iniziale'!$H$10*'DIFENSORI - GE'!$H49+VLOOKUP(B49,SQUADRE!$A$2:$B$21,2,FALSE)*'Pesi e Budget Iniziale'!$H$11+'Pesi e Budget Iniziale'!$H$12*VLOOKUP(B49,'FATTORE CASA'!$A$2:$B$21,2,FALSE)+VLOOKUP(B49,ALLENATORE!$A$2:$B$21,2,FALSE)*'Pesi e Budget Iniziale'!$H$13</f>
        <v>73.605500000000006</v>
      </c>
      <c r="M49" s="19">
        <f t="shared" si="3"/>
        <v>11.219360612861767</v>
      </c>
      <c r="N49" s="19">
        <f t="shared" si="1"/>
        <v>11.219360612861767</v>
      </c>
      <c r="P49" s="17"/>
    </row>
    <row r="50" spans="1:16" ht="12.75" customHeight="1" x14ac:dyDescent="0.15">
      <c r="A50" s="10" t="s">
        <v>245</v>
      </c>
      <c r="B50" s="26" t="s">
        <v>87</v>
      </c>
      <c r="C50" s="26">
        <v>9</v>
      </c>
      <c r="D50" s="26">
        <v>7</v>
      </c>
      <c r="E50" s="26">
        <v>7</v>
      </c>
      <c r="F50" s="26">
        <v>6</v>
      </c>
      <c r="G50" s="26">
        <v>6</v>
      </c>
      <c r="H50" s="26">
        <v>6</v>
      </c>
      <c r="I50" s="31">
        <f>$C50*'Pesi e Budget Iniziale'!$F$5+'Pesi e Budget Iniziale'!$F$6*'DIFENSORI - GE'!$D50+'DIFENSORI - GE'!$E50*'Pesi e Budget Iniziale'!$F$7+'Pesi e Budget Iniziale'!$F$8*'DIFENSORI - GE'!F50+'DIFENSORI - GE'!$G50*'Pesi e Budget Iniziale'!$F$9+'Pesi e Budget Iniziale'!$F$10*'DIFENSORI - GE'!$H50+VLOOKUP(B50,SQUADRE!$A$2:$B$21,2,FALSE)*'Pesi e Budget Iniziale'!$F$11+'Pesi e Budget Iniziale'!$F$12*VLOOKUP(B50,'FATTORE CASA'!$A$2:$B$21,2,FALSE)+VLOOKUP(B50,ALLENATORE!$A$2:$B$21,2,FALSE)*'Pesi e Budget Iniziale'!$F$13</f>
        <v>68.134299999999996</v>
      </c>
      <c r="J50" s="19">
        <f t="shared" si="2"/>
        <v>6.3891239422598289</v>
      </c>
      <c r="K50" s="19">
        <f t="shared" si="0"/>
        <v>6.3891239422598289</v>
      </c>
      <c r="L50" s="20">
        <f>$C50*'Pesi e Budget Iniziale'!$H$5+'Pesi e Budget Iniziale'!$H$6*'DIFENSORI - GE'!$D50+'DIFENSORI - GE'!$E50*'Pesi e Budget Iniziale'!$H$7+'Pesi e Budget Iniziale'!$H$8*'DIFENSORI - GE'!F50+'DIFENSORI - GE'!$G50*'Pesi e Budget Iniziale'!$H$9+'Pesi e Budget Iniziale'!$H$10*'DIFENSORI - GE'!$H50+VLOOKUP(B50,SQUADRE!$A$2:$B$21,2,FALSE)*'Pesi e Budget Iniziale'!$H$11+'Pesi e Budget Iniziale'!$H$12*VLOOKUP(B50,'FATTORE CASA'!$A$2:$B$21,2,FALSE)+VLOOKUP(B50,ALLENATORE!$A$2:$B$21,2,FALSE)*'Pesi e Budget Iniziale'!$H$13</f>
        <v>71.984300000000005</v>
      </c>
      <c r="M50" s="19">
        <f t="shared" si="3"/>
        <v>9.5043233750538825</v>
      </c>
      <c r="N50" s="19">
        <f t="shared" si="1"/>
        <v>9.5043233750538825</v>
      </c>
      <c r="P50" s="17"/>
    </row>
    <row r="51" spans="1:16" ht="12.75" customHeight="1" x14ac:dyDescent="0.15">
      <c r="A51" s="10" t="s">
        <v>248</v>
      </c>
      <c r="B51" s="26" t="s">
        <v>102</v>
      </c>
      <c r="C51" s="26">
        <v>6</v>
      </c>
      <c r="D51" s="26">
        <v>8</v>
      </c>
      <c r="E51" s="26">
        <v>7</v>
      </c>
      <c r="F51" s="26">
        <v>6</v>
      </c>
      <c r="G51" s="26">
        <v>6</v>
      </c>
      <c r="H51" s="26">
        <v>7</v>
      </c>
      <c r="I51" s="31">
        <f>$C51*'Pesi e Budget Iniziale'!$F$5+'Pesi e Budget Iniziale'!$F$6*'DIFENSORI - GE'!$D51+'DIFENSORI - GE'!$E51*'Pesi e Budget Iniziale'!$F$7+'Pesi e Budget Iniziale'!$F$8*'DIFENSORI - GE'!F51+'DIFENSORI - GE'!$G51*'Pesi e Budget Iniziale'!$F$9+'Pesi e Budget Iniziale'!$F$10*'DIFENSORI - GE'!$H51+VLOOKUP(B51,SQUADRE!$A$2:$B$21,2,FALSE)*'Pesi e Budget Iniziale'!$F$11+'Pesi e Budget Iniziale'!$F$12*VLOOKUP(B51,'FATTORE CASA'!$A$2:$B$21,2,FALSE)+VLOOKUP(B51,ALLENATORE!$A$2:$B$21,2,FALSE)*'Pesi e Budget Iniziale'!$F$13</f>
        <v>66.152200000000008</v>
      </c>
      <c r="J51" s="19">
        <f t="shared" si="2"/>
        <v>3.9225983076157398</v>
      </c>
      <c r="K51" s="19">
        <f t="shared" si="0"/>
        <v>3.9225983076157398</v>
      </c>
      <c r="L51" s="20">
        <f>$C51*'Pesi e Budget Iniziale'!$H$5+'Pesi e Budget Iniziale'!$H$6*'DIFENSORI - GE'!$D51+'DIFENSORI - GE'!$E51*'Pesi e Budget Iniziale'!$H$7+'Pesi e Budget Iniziale'!$H$8*'DIFENSORI - GE'!F51+'DIFENSORI - GE'!$G51*'Pesi e Budget Iniziale'!$H$9+'Pesi e Budget Iniziale'!$H$10*'DIFENSORI - GE'!$H51+VLOOKUP(B51,SQUADRE!$A$2:$B$21,2,FALSE)*'Pesi e Budget Iniziale'!$H$11+'Pesi e Budget Iniziale'!$H$12*VLOOKUP(B51,'FATTORE CASA'!$A$2:$B$21,2,FALSE)+VLOOKUP(B51,ALLENATORE!$A$2:$B$21,2,FALSE)*'Pesi e Budget Iniziale'!$H$13</f>
        <v>70.002200000000002</v>
      </c>
      <c r="M51" s="19">
        <f t="shared" si="3"/>
        <v>7.4074967595474632</v>
      </c>
      <c r="N51" s="19">
        <f t="shared" si="1"/>
        <v>7.4074967595474632</v>
      </c>
      <c r="P51" s="17"/>
    </row>
    <row r="52" spans="1:16" ht="12.75" customHeight="1" x14ac:dyDescent="0.15">
      <c r="A52" s="10" t="s">
        <v>252</v>
      </c>
      <c r="B52" s="26" t="s">
        <v>85</v>
      </c>
      <c r="C52" s="26">
        <v>8</v>
      </c>
      <c r="D52" s="26">
        <v>7</v>
      </c>
      <c r="E52" s="26">
        <v>6</v>
      </c>
      <c r="F52" s="26">
        <v>7</v>
      </c>
      <c r="G52" s="26">
        <v>5</v>
      </c>
      <c r="H52" s="26">
        <v>7</v>
      </c>
      <c r="I52" s="31">
        <f>$C52*'Pesi e Budget Iniziale'!$F$5+'Pesi e Budget Iniziale'!$F$6*'DIFENSORI - GE'!$D52+'DIFENSORI - GE'!$E52*'Pesi e Budget Iniziale'!$F$7+'Pesi e Budget Iniziale'!$F$8*'DIFENSORI - GE'!F52+'DIFENSORI - GE'!$G52*'Pesi e Budget Iniziale'!$F$9+'Pesi e Budget Iniziale'!$F$10*'DIFENSORI - GE'!$H52+VLOOKUP(B52,SQUADRE!$A$2:$B$21,2,FALSE)*'Pesi e Budget Iniziale'!$F$11+'Pesi e Budget Iniziale'!$F$12*VLOOKUP(B52,'FATTORE CASA'!$A$2:$B$21,2,FALSE)+VLOOKUP(B52,ALLENATORE!$A$2:$B$21,2,FALSE)*'Pesi e Budget Iniziale'!$F$13</f>
        <v>65.88300000000001</v>
      </c>
      <c r="J52" s="19">
        <f t="shared" si="2"/>
        <v>3.5876057740169394</v>
      </c>
      <c r="K52" s="19">
        <f t="shared" si="0"/>
        <v>3.5876057740169394</v>
      </c>
      <c r="L52" s="20">
        <f>$C52*'Pesi e Budget Iniziale'!$H$5+'Pesi e Budget Iniziale'!$H$6*'DIFENSORI - GE'!$D52+'DIFENSORI - GE'!$E52*'Pesi e Budget Iniziale'!$H$7+'Pesi e Budget Iniziale'!$H$8*'DIFENSORI - GE'!F52+'DIFENSORI - GE'!$G52*'Pesi e Budget Iniziale'!$H$9+'Pesi e Budget Iniziale'!$H$10*'DIFENSORI - GE'!$H52+VLOOKUP(B52,SQUADRE!$A$2:$B$21,2,FALSE)*'Pesi e Budget Iniziale'!$H$11+'Pesi e Budget Iniziale'!$H$12*VLOOKUP(B52,'FATTORE CASA'!$A$2:$B$21,2,FALSE)+VLOOKUP(B52,ALLENATORE!$A$2:$B$21,2,FALSE)*'Pesi e Budget Iniziale'!$H$13</f>
        <v>69.183000000000007</v>
      </c>
      <c r="M52" s="19">
        <f t="shared" si="3"/>
        <v>6.5408803610696644</v>
      </c>
      <c r="N52" s="19">
        <f t="shared" si="1"/>
        <v>6.5408803610696644</v>
      </c>
      <c r="P52" s="17"/>
    </row>
    <row r="53" spans="1:16" ht="12.75" customHeight="1" x14ac:dyDescent="0.15">
      <c r="A53" s="10" t="s">
        <v>255</v>
      </c>
      <c r="B53" s="26" t="s">
        <v>130</v>
      </c>
      <c r="C53" s="26">
        <v>8</v>
      </c>
      <c r="D53" s="26">
        <v>7</v>
      </c>
      <c r="E53" s="26">
        <v>6</v>
      </c>
      <c r="F53" s="26">
        <v>7</v>
      </c>
      <c r="G53" s="26">
        <v>5</v>
      </c>
      <c r="H53" s="26">
        <v>7</v>
      </c>
      <c r="I53" s="31">
        <f>$C53*'Pesi e Budget Iniziale'!$F$5+'Pesi e Budget Iniziale'!$F$6*'DIFENSORI - GE'!$D53+'DIFENSORI - GE'!$E53*'Pesi e Budget Iniziale'!$F$7+'Pesi e Budget Iniziale'!$F$8*'DIFENSORI - GE'!F53+'DIFENSORI - GE'!$G53*'Pesi e Budget Iniziale'!$F$9+'Pesi e Budget Iniziale'!$F$10*'DIFENSORI - GE'!$H53+VLOOKUP(B53,SQUADRE!$A$2:$B$21,2,FALSE)*'Pesi e Budget Iniziale'!$F$11+'Pesi e Budget Iniziale'!$F$12*VLOOKUP(B53,'FATTORE CASA'!$A$2:$B$21,2,FALSE)+VLOOKUP(B53,ALLENATORE!$A$2:$B$21,2,FALSE)*'Pesi e Budget Iniziale'!$F$13</f>
        <v>63.636000000000003</v>
      </c>
      <c r="J53" s="19">
        <f t="shared" si="2"/>
        <v>0.79143852663016645</v>
      </c>
      <c r="K53" s="19">
        <f t="shared" si="0"/>
        <v>0.79143852663016645</v>
      </c>
      <c r="L53" s="20">
        <f>$C53*'Pesi e Budget Iniziale'!$H$5+'Pesi e Budget Iniziale'!$H$6*'DIFENSORI - GE'!$D53+'DIFENSORI - GE'!$E53*'Pesi e Budget Iniziale'!$H$7+'Pesi e Budget Iniziale'!$H$8*'DIFENSORI - GE'!F53+'DIFENSORI - GE'!$G53*'Pesi e Budget Iniziale'!$H$9+'Pesi e Budget Iniziale'!$H$10*'DIFENSORI - GE'!$H53+VLOOKUP(B53,SQUADRE!$A$2:$B$21,2,FALSE)*'Pesi e Budget Iniziale'!$H$11+'Pesi e Budget Iniziale'!$H$12*VLOOKUP(B53,'FATTORE CASA'!$A$2:$B$21,2,FALSE)+VLOOKUP(B53,ALLENATORE!$A$2:$B$21,2,FALSE)*'Pesi e Budget Iniziale'!$H$13</f>
        <v>66.936000000000007</v>
      </c>
      <c r="M53" s="19">
        <f t="shared" si="3"/>
        <v>4.1638209770613308</v>
      </c>
      <c r="N53" s="19">
        <f t="shared" si="1"/>
        <v>4.1638209770613308</v>
      </c>
      <c r="P53" s="12"/>
    </row>
    <row r="54" spans="1:16" ht="12.75" customHeight="1" x14ac:dyDescent="0.15">
      <c r="A54" s="10" t="s">
        <v>258</v>
      </c>
      <c r="B54" s="26" t="s">
        <v>73</v>
      </c>
      <c r="C54" s="26">
        <v>8</v>
      </c>
      <c r="D54" s="26">
        <v>8</v>
      </c>
      <c r="E54" s="26">
        <v>6</v>
      </c>
      <c r="F54" s="26">
        <v>6</v>
      </c>
      <c r="G54" s="26">
        <v>6</v>
      </c>
      <c r="H54" s="26">
        <v>6</v>
      </c>
      <c r="I54" s="31">
        <f>$C54*'Pesi e Budget Iniziale'!$F$5+'Pesi e Budget Iniziale'!$F$6*'DIFENSORI - GE'!$D54+'DIFENSORI - GE'!$E54*'Pesi e Budget Iniziale'!$F$7+'Pesi e Budget Iniziale'!$F$8*'DIFENSORI - GE'!F54+'DIFENSORI - GE'!$G54*'Pesi e Budget Iniziale'!$F$9+'Pesi e Budget Iniziale'!$F$10*'DIFENSORI - GE'!$H54+VLOOKUP(B54,SQUADRE!$A$2:$B$21,2,FALSE)*'Pesi e Budget Iniziale'!$F$11+'Pesi e Budget Iniziale'!$F$12*VLOOKUP(B54,'FATTORE CASA'!$A$2:$B$21,2,FALSE)+VLOOKUP(B54,ALLENATORE!$A$2:$B$21,2,FALSE)*'Pesi e Budget Iniziale'!$F$13</f>
        <v>66.484000000000009</v>
      </c>
      <c r="J54" s="19">
        <f t="shared" si="2"/>
        <v>4.3354902936784612</v>
      </c>
      <c r="K54" s="19">
        <f t="shared" si="0"/>
        <v>4.3354902936784612</v>
      </c>
      <c r="L54" s="20">
        <f>$C54*'Pesi e Budget Iniziale'!$H$5+'Pesi e Budget Iniziale'!$H$6*'DIFENSORI - GE'!$D54+'DIFENSORI - GE'!$E54*'Pesi e Budget Iniziale'!$H$7+'Pesi e Budget Iniziale'!$H$8*'DIFENSORI - GE'!F54+'DIFENSORI - GE'!$G54*'Pesi e Budget Iniziale'!$H$9+'Pesi e Budget Iniziale'!$H$10*'DIFENSORI - GE'!$H54+VLOOKUP(B54,SQUADRE!$A$2:$B$21,2,FALSE)*'Pesi e Budget Iniziale'!$H$11+'Pesi e Budget Iniziale'!$H$12*VLOOKUP(B54,'FATTORE CASA'!$A$2:$B$21,2,FALSE)+VLOOKUP(B54,ALLENATORE!$A$2:$B$21,2,FALSE)*'Pesi e Budget Iniziale'!$H$13</f>
        <v>69.783999999999992</v>
      </c>
      <c r="M54" s="19">
        <f t="shared" si="3"/>
        <v>7.1766670498943057</v>
      </c>
      <c r="N54" s="19">
        <f t="shared" si="1"/>
        <v>7.1766670498943057</v>
      </c>
      <c r="P54" s="17"/>
    </row>
    <row r="55" spans="1:16" ht="12.75" customHeight="1" x14ac:dyDescent="0.15">
      <c r="A55" s="10" t="s">
        <v>260</v>
      </c>
      <c r="B55" s="26" t="s">
        <v>85</v>
      </c>
      <c r="C55" s="26">
        <v>8</v>
      </c>
      <c r="D55" s="26">
        <v>6</v>
      </c>
      <c r="E55" s="26">
        <v>6</v>
      </c>
      <c r="F55" s="26">
        <v>7</v>
      </c>
      <c r="G55" s="26">
        <v>6</v>
      </c>
      <c r="H55" s="26">
        <v>7</v>
      </c>
      <c r="I55" s="31">
        <f>$C55*'Pesi e Budget Iniziale'!$F$5+'Pesi e Budget Iniziale'!$F$6*'DIFENSORI - GE'!$D55+'DIFENSORI - GE'!$E55*'Pesi e Budget Iniziale'!$F$7+'Pesi e Budget Iniziale'!$F$8*'DIFENSORI - GE'!F55+'DIFENSORI - GE'!$G55*'Pesi e Budget Iniziale'!$F$9+'Pesi e Budget Iniziale'!$F$10*'DIFENSORI - GE'!$H55+VLOOKUP(B55,SQUADRE!$A$2:$B$21,2,FALSE)*'Pesi e Budget Iniziale'!$F$11+'Pesi e Budget Iniziale'!$F$12*VLOOKUP(B55,'FATTORE CASA'!$A$2:$B$21,2,FALSE)+VLOOKUP(B55,ALLENATORE!$A$2:$B$21,2,FALSE)*'Pesi e Budget Iniziale'!$F$13</f>
        <v>65.878799999999998</v>
      </c>
      <c r="J55" s="19">
        <f t="shared" si="2"/>
        <v>3.5823792931806864</v>
      </c>
      <c r="K55" s="19">
        <f t="shared" si="0"/>
        <v>3.5823792931806864</v>
      </c>
      <c r="L55" s="20">
        <f>$C55*'Pesi e Budget Iniziale'!$H$5+'Pesi e Budget Iniziale'!$H$6*'DIFENSORI - GE'!$D55+'DIFENSORI - GE'!$E55*'Pesi e Budget Iniziale'!$H$7+'Pesi e Budget Iniziale'!$H$8*'DIFENSORI - GE'!F55+'DIFENSORI - GE'!$G55*'Pesi e Budget Iniziale'!$H$9+'Pesi e Budget Iniziale'!$H$10*'DIFENSORI - GE'!$H55+VLOOKUP(B55,SQUADRE!$A$2:$B$21,2,FALSE)*'Pesi e Budget Iniziale'!$H$11+'Pesi e Budget Iniziale'!$H$12*VLOOKUP(B55,'FATTORE CASA'!$A$2:$B$21,2,FALSE)+VLOOKUP(B55,ALLENATORE!$A$2:$B$21,2,FALSE)*'Pesi e Budget Iniziale'!$H$13</f>
        <v>69.178799999999995</v>
      </c>
      <c r="M55" s="19">
        <f t="shared" si="3"/>
        <v>6.5364372594173012</v>
      </c>
      <c r="N55" s="19">
        <f t="shared" si="1"/>
        <v>6.5364372594173012</v>
      </c>
      <c r="P55" s="17"/>
    </row>
    <row r="56" spans="1:16" ht="12.75" customHeight="1" x14ac:dyDescent="0.15">
      <c r="A56" s="10" t="s">
        <v>262</v>
      </c>
      <c r="B56" s="26" t="s">
        <v>87</v>
      </c>
      <c r="C56" s="26">
        <v>9</v>
      </c>
      <c r="D56" s="26">
        <v>6</v>
      </c>
      <c r="E56" s="26">
        <v>6</v>
      </c>
      <c r="F56" s="26">
        <v>7</v>
      </c>
      <c r="G56" s="26">
        <v>6</v>
      </c>
      <c r="H56" s="26">
        <v>6</v>
      </c>
      <c r="I56" s="31">
        <f>$C56*'Pesi e Budget Iniziale'!$F$5+'Pesi e Budget Iniziale'!$F$6*'DIFENSORI - GE'!$D56+'DIFENSORI - GE'!$E56*'Pesi e Budget Iniziale'!$F$7+'Pesi e Budget Iniziale'!$F$8*'DIFENSORI - GE'!F56+'DIFENSORI - GE'!$G56*'Pesi e Budget Iniziale'!$F$9+'Pesi e Budget Iniziale'!$F$10*'DIFENSORI - GE'!$H56+VLOOKUP(B56,SQUADRE!$A$2:$B$21,2,FALSE)*'Pesi e Budget Iniziale'!$F$11+'Pesi e Budget Iniziale'!$F$12*VLOOKUP(B56,'FATTORE CASA'!$A$2:$B$21,2,FALSE)+VLOOKUP(B56,ALLENATORE!$A$2:$B$21,2,FALSE)*'Pesi e Budget Iniziale'!$F$13</f>
        <v>66.634299999999996</v>
      </c>
      <c r="J56" s="19">
        <f t="shared" si="2"/>
        <v>4.5225236436037832</v>
      </c>
      <c r="K56" s="19">
        <f t="shared" si="0"/>
        <v>4.5225236436037832</v>
      </c>
      <c r="L56" s="20">
        <f>$C56*'Pesi e Budget Iniziale'!$H$5+'Pesi e Budget Iniziale'!$H$6*'DIFENSORI - GE'!$D56+'DIFENSORI - GE'!$E56*'Pesi e Budget Iniziale'!$H$7+'Pesi e Budget Iniziale'!$H$8*'DIFENSORI - GE'!F56+'DIFENSORI - GE'!$G56*'Pesi e Budget Iniziale'!$H$9+'Pesi e Budget Iniziale'!$H$10*'DIFENSORI - GE'!$H56+VLOOKUP(B56,SQUADRE!$A$2:$B$21,2,FALSE)*'Pesi e Budget Iniziale'!$H$11+'Pesi e Budget Iniziale'!$H$12*VLOOKUP(B56,'FATTORE CASA'!$A$2:$B$21,2,FALSE)+VLOOKUP(B56,ALLENATORE!$A$2:$B$21,2,FALSE)*'Pesi e Budget Iniziale'!$H$13</f>
        <v>69.934300000000007</v>
      </c>
      <c r="M56" s="19">
        <f t="shared" si="3"/>
        <v>7.3356666161677779</v>
      </c>
      <c r="N56" s="19">
        <f t="shared" si="1"/>
        <v>7.3356666161677779</v>
      </c>
      <c r="P56" s="17"/>
    </row>
    <row r="57" spans="1:16" ht="12.75" customHeight="1" x14ac:dyDescent="0.15">
      <c r="A57" s="10" t="s">
        <v>264</v>
      </c>
      <c r="B57" s="26" t="s">
        <v>98</v>
      </c>
      <c r="C57" s="26">
        <v>9</v>
      </c>
      <c r="D57" s="26">
        <v>8</v>
      </c>
      <c r="E57" s="26">
        <v>6</v>
      </c>
      <c r="F57" s="26">
        <v>6</v>
      </c>
      <c r="G57" s="26">
        <v>5</v>
      </c>
      <c r="H57" s="26">
        <v>6</v>
      </c>
      <c r="I57" s="31">
        <f>$C57*'Pesi e Budget Iniziale'!$F$5+'Pesi e Budget Iniziale'!$F$6*'DIFENSORI - GE'!$D57+'DIFENSORI - GE'!$E57*'Pesi e Budget Iniziale'!$F$7+'Pesi e Budget Iniziale'!$F$8*'DIFENSORI - GE'!F57+'DIFENSORI - GE'!$G57*'Pesi e Budget Iniziale'!$F$9+'Pesi e Budget Iniziale'!$F$10*'DIFENSORI - GE'!$H57+VLOOKUP(B57,SQUADRE!$A$2:$B$21,2,FALSE)*'Pesi e Budget Iniziale'!$F$11+'Pesi e Budget Iniziale'!$F$12*VLOOKUP(B57,'FATTORE CASA'!$A$2:$B$21,2,FALSE)+VLOOKUP(B57,ALLENATORE!$A$2:$B$21,2,FALSE)*'Pesi e Budget Iniziale'!$F$13</f>
        <v>66.682000000000002</v>
      </c>
      <c r="J57" s="19">
        <f t="shared" si="2"/>
        <v>4.5818815331010505</v>
      </c>
      <c r="K57" s="19">
        <f t="shared" si="0"/>
        <v>4.5818815331010505</v>
      </c>
      <c r="L57" s="20">
        <f>$C57*'Pesi e Budget Iniziale'!$H$5+'Pesi e Budget Iniziale'!$H$6*'DIFENSORI - GE'!$D57+'DIFENSORI - GE'!$E57*'Pesi e Budget Iniziale'!$H$7+'Pesi e Budget Iniziale'!$H$8*'DIFENSORI - GE'!F57+'DIFENSORI - GE'!$G57*'Pesi e Budget Iniziale'!$H$9+'Pesi e Budget Iniziale'!$H$10*'DIFENSORI - GE'!$H57+VLOOKUP(B57,SQUADRE!$A$2:$B$21,2,FALSE)*'Pesi e Budget Iniziale'!$H$11+'Pesi e Budget Iniziale'!$H$12*VLOOKUP(B57,'FATTORE CASA'!$A$2:$B$21,2,FALSE)+VLOOKUP(B57,ALLENATORE!$A$2:$B$21,2,FALSE)*'Pesi e Budget Iniziale'!$H$13</f>
        <v>69.981999999999999</v>
      </c>
      <c r="M57" s="19">
        <f t="shared" si="3"/>
        <v>7.3861275563623394</v>
      </c>
      <c r="N57" s="19">
        <f t="shared" si="1"/>
        <v>7.3861275563623394</v>
      </c>
      <c r="P57" s="17"/>
    </row>
    <row r="58" spans="1:16" ht="12.75" customHeight="1" x14ac:dyDescent="0.15">
      <c r="A58" s="10" t="s">
        <v>266</v>
      </c>
      <c r="B58" s="26" t="s">
        <v>73</v>
      </c>
      <c r="C58" s="26">
        <v>8</v>
      </c>
      <c r="D58" s="26">
        <v>8</v>
      </c>
      <c r="E58" s="26">
        <v>6</v>
      </c>
      <c r="F58" s="26">
        <v>6</v>
      </c>
      <c r="G58" s="26">
        <v>6</v>
      </c>
      <c r="H58" s="26">
        <v>6</v>
      </c>
      <c r="I58" s="31">
        <f>$C58*'Pesi e Budget Iniziale'!$F$5+'Pesi e Budget Iniziale'!$F$6*'DIFENSORI - GE'!$D58+'DIFENSORI - GE'!$E58*'Pesi e Budget Iniziale'!$F$7+'Pesi e Budget Iniziale'!$F$8*'DIFENSORI - GE'!F58+'DIFENSORI - GE'!$G58*'Pesi e Budget Iniziale'!$F$9+'Pesi e Budget Iniziale'!$F$10*'DIFENSORI - GE'!$H58+VLOOKUP(B58,SQUADRE!$A$2:$B$21,2,FALSE)*'Pesi e Budget Iniziale'!$F$11+'Pesi e Budget Iniziale'!$F$12*VLOOKUP(B58,'FATTORE CASA'!$A$2:$B$21,2,FALSE)+VLOOKUP(B58,ALLENATORE!$A$2:$B$21,2,FALSE)*'Pesi e Budget Iniziale'!$F$13</f>
        <v>66.484000000000009</v>
      </c>
      <c r="J58" s="19">
        <f t="shared" si="2"/>
        <v>4.3354902936784612</v>
      </c>
      <c r="K58" s="19">
        <f t="shared" si="0"/>
        <v>4.3354902936784612</v>
      </c>
      <c r="L58" s="20">
        <f>$C58*'Pesi e Budget Iniziale'!$H$5+'Pesi e Budget Iniziale'!$H$6*'DIFENSORI - GE'!$D58+'DIFENSORI - GE'!$E58*'Pesi e Budget Iniziale'!$H$7+'Pesi e Budget Iniziale'!$H$8*'DIFENSORI - GE'!F58+'DIFENSORI - GE'!$G58*'Pesi e Budget Iniziale'!$H$9+'Pesi e Budget Iniziale'!$H$10*'DIFENSORI - GE'!$H58+VLOOKUP(B58,SQUADRE!$A$2:$B$21,2,FALSE)*'Pesi e Budget Iniziale'!$H$11+'Pesi e Budget Iniziale'!$H$12*VLOOKUP(B58,'FATTORE CASA'!$A$2:$B$21,2,FALSE)+VLOOKUP(B58,ALLENATORE!$A$2:$B$21,2,FALSE)*'Pesi e Budget Iniziale'!$H$13</f>
        <v>69.783999999999992</v>
      </c>
      <c r="M58" s="19">
        <f t="shared" si="3"/>
        <v>7.1766670498943057</v>
      </c>
      <c r="N58" s="19">
        <f t="shared" si="1"/>
        <v>7.1766670498943057</v>
      </c>
      <c r="P58" s="17"/>
    </row>
    <row r="59" spans="1:16" ht="12.75" customHeight="1" x14ac:dyDescent="0.15">
      <c r="A59" s="10" t="s">
        <v>268</v>
      </c>
      <c r="B59" s="26" t="s">
        <v>139</v>
      </c>
      <c r="C59" s="26">
        <v>8</v>
      </c>
      <c r="D59" s="26">
        <v>7</v>
      </c>
      <c r="E59" s="26">
        <v>6</v>
      </c>
      <c r="F59" s="26">
        <v>6</v>
      </c>
      <c r="G59" s="26">
        <v>6</v>
      </c>
      <c r="H59" s="26">
        <v>6</v>
      </c>
      <c r="I59" s="31">
        <f>$C59*'Pesi e Budget Iniziale'!$F$5+'Pesi e Budget Iniziale'!$F$6*'DIFENSORI - GE'!$D59+'DIFENSORI - GE'!$E59*'Pesi e Budget Iniziale'!$F$7+'Pesi e Budget Iniziale'!$F$8*'DIFENSORI - GE'!F59+'DIFENSORI - GE'!$G59*'Pesi e Budget Iniziale'!$F$9+'Pesi e Budget Iniziale'!$F$10*'DIFENSORI - GE'!$H59+VLOOKUP(B59,SQUADRE!$A$2:$B$21,2,FALSE)*'Pesi e Budget Iniziale'!$F$11+'Pesi e Budget Iniziale'!$F$12*VLOOKUP(B59,'FATTORE CASA'!$A$2:$B$21,2,FALSE)+VLOOKUP(B59,ALLENATORE!$A$2:$B$21,2,FALSE)*'Pesi e Budget Iniziale'!$F$13</f>
        <v>62.386500000000005</v>
      </c>
      <c r="J59" s="19">
        <f t="shared" si="2"/>
        <v>-0.76343952215031763</v>
      </c>
      <c r="K59" s="19">
        <f t="shared" si="0"/>
        <v>1</v>
      </c>
      <c r="L59" s="20">
        <f>$C59*'Pesi e Budget Iniziale'!$H$5+'Pesi e Budget Iniziale'!$H$6*'DIFENSORI - GE'!$D59+'DIFENSORI - GE'!$E59*'Pesi e Budget Iniziale'!$H$7+'Pesi e Budget Iniziale'!$H$8*'DIFENSORI - GE'!F59+'DIFENSORI - GE'!$G59*'Pesi e Budget Iniziale'!$H$9+'Pesi e Budget Iniziale'!$H$10*'DIFENSORI - GE'!$H59+VLOOKUP(B59,SQUADRE!$A$2:$B$21,2,FALSE)*'Pesi e Budget Iniziale'!$H$11+'Pesi e Budget Iniziale'!$H$12*VLOOKUP(B59,'FATTORE CASA'!$A$2:$B$21,2,FALSE)+VLOOKUP(B59,ALLENATORE!$A$2:$B$21,2,FALSE)*'Pesi e Budget Iniziale'!$H$13</f>
        <v>65.686499999999995</v>
      </c>
      <c r="M59" s="19">
        <f t="shared" si="3"/>
        <v>2.8419982354865958</v>
      </c>
      <c r="N59" s="19">
        <f t="shared" si="1"/>
        <v>2.8419982354865958</v>
      </c>
      <c r="P59" s="17"/>
    </row>
    <row r="60" spans="1:16" ht="12.75" customHeight="1" x14ac:dyDescent="0.15">
      <c r="A60" s="10" t="s">
        <v>270</v>
      </c>
      <c r="B60" s="26" t="s">
        <v>142</v>
      </c>
      <c r="C60" s="26">
        <v>6</v>
      </c>
      <c r="D60" s="26">
        <v>7</v>
      </c>
      <c r="E60" s="26">
        <v>7</v>
      </c>
      <c r="F60" s="26">
        <v>6</v>
      </c>
      <c r="G60" s="26">
        <v>7</v>
      </c>
      <c r="H60" s="26">
        <v>6</v>
      </c>
      <c r="I60" s="31">
        <f>$C60*'Pesi e Budget Iniziale'!$F$5+'Pesi e Budget Iniziale'!$F$6*'DIFENSORI - GE'!$D60+'DIFENSORI - GE'!$E60*'Pesi e Budget Iniziale'!$F$7+'Pesi e Budget Iniziale'!$F$8*'DIFENSORI - GE'!F60+'DIFENSORI - GE'!$G60*'Pesi e Budget Iniziale'!$F$9+'Pesi e Budget Iniziale'!$F$10*'DIFENSORI - GE'!$H60+VLOOKUP(B60,SQUADRE!$A$2:$B$21,2,FALSE)*'Pesi e Budget Iniziale'!$F$11+'Pesi e Budget Iniziale'!$F$12*VLOOKUP(B60,'FATTORE CASA'!$A$2:$B$21,2,FALSE)+VLOOKUP(B60,ALLENATORE!$A$2:$B$21,2,FALSE)*'Pesi e Budget Iniziale'!$F$13</f>
        <v>64.242199999999997</v>
      </c>
      <c r="J60" s="19">
        <f t="shared" si="2"/>
        <v>1.5457939273270256</v>
      </c>
      <c r="K60" s="19">
        <f t="shared" si="0"/>
        <v>1.5457939273270256</v>
      </c>
      <c r="L60" s="20">
        <f>$C60*'Pesi e Budget Iniziale'!$H$5+'Pesi e Budget Iniziale'!$H$6*'DIFENSORI - GE'!$D60+'DIFENSORI - GE'!$E60*'Pesi e Budget Iniziale'!$H$7+'Pesi e Budget Iniziale'!$H$8*'DIFENSORI - GE'!F60+'DIFENSORI - GE'!$G60*'Pesi e Budget Iniziale'!$H$9+'Pesi e Budget Iniziale'!$H$10*'DIFENSORI - GE'!$H60+VLOOKUP(B60,SQUADRE!$A$2:$B$21,2,FALSE)*'Pesi e Budget Iniziale'!$H$11+'Pesi e Budget Iniziale'!$H$12*VLOOKUP(B60,'FATTORE CASA'!$A$2:$B$21,2,FALSE)+VLOOKUP(B60,ALLENATORE!$A$2:$B$21,2,FALSE)*'Pesi e Budget Iniziale'!$H$13</f>
        <v>68.092199999999991</v>
      </c>
      <c r="M60" s="19">
        <f t="shared" si="3"/>
        <v>5.3869433890730782</v>
      </c>
      <c r="N60" s="19">
        <f t="shared" si="1"/>
        <v>5.3869433890730782</v>
      </c>
      <c r="P60" s="17"/>
    </row>
    <row r="61" spans="1:16" ht="12.75" customHeight="1" x14ac:dyDescent="0.15">
      <c r="A61" s="10" t="s">
        <v>272</v>
      </c>
      <c r="B61" s="26" t="s">
        <v>90</v>
      </c>
      <c r="C61" s="26">
        <v>6</v>
      </c>
      <c r="D61" s="26">
        <v>7</v>
      </c>
      <c r="E61" s="26">
        <v>7</v>
      </c>
      <c r="F61" s="26">
        <v>6</v>
      </c>
      <c r="G61" s="26">
        <v>7</v>
      </c>
      <c r="H61" s="26">
        <v>6</v>
      </c>
      <c r="I61" s="31">
        <f>$C61*'Pesi e Budget Iniziale'!$F$5+'Pesi e Budget Iniziale'!$F$6*'DIFENSORI - GE'!$D61+'DIFENSORI - GE'!$E61*'Pesi e Budget Iniziale'!$F$7+'Pesi e Budget Iniziale'!$F$8*'DIFENSORI - GE'!F61+'DIFENSORI - GE'!$G61*'Pesi e Budget Iniziale'!$F$9+'Pesi e Budget Iniziale'!$F$10*'DIFENSORI - GE'!$H61+VLOOKUP(B61,SQUADRE!$A$2:$B$21,2,FALSE)*'Pesi e Budget Iniziale'!$F$11+'Pesi e Budget Iniziale'!$F$12*VLOOKUP(B61,'FATTORE CASA'!$A$2:$B$21,2,FALSE)+VLOOKUP(B61,ALLENATORE!$A$2:$B$21,2,FALSE)*'Pesi e Budget Iniziale'!$F$13</f>
        <v>66.357199999999992</v>
      </c>
      <c r="J61" s="19">
        <f t="shared" si="2"/>
        <v>4.1777003484320474</v>
      </c>
      <c r="K61" s="19">
        <f t="shared" si="0"/>
        <v>4.1777003484320474</v>
      </c>
      <c r="L61" s="20">
        <f>$C61*'Pesi e Budget Iniziale'!$H$5+'Pesi e Budget Iniziale'!$H$6*'DIFENSORI - GE'!$D61+'DIFENSORI - GE'!$E61*'Pesi e Budget Iniziale'!$H$7+'Pesi e Budget Iniziale'!$H$8*'DIFENSORI - GE'!F61+'DIFENSORI - GE'!$G61*'Pesi e Budget Iniziale'!$H$9+'Pesi e Budget Iniziale'!$H$10*'DIFENSORI - GE'!$H61+VLOOKUP(B61,SQUADRE!$A$2:$B$21,2,FALSE)*'Pesi e Budget Iniziale'!$H$11+'Pesi e Budget Iniziale'!$H$12*VLOOKUP(B61,'FATTORE CASA'!$A$2:$B$21,2,FALSE)+VLOOKUP(B61,ALLENATORE!$A$2:$B$21,2,FALSE)*'Pesi e Budget Iniziale'!$H$13</f>
        <v>70.207199999999986</v>
      </c>
      <c r="M61" s="19">
        <f t="shared" si="3"/>
        <v>7.6243624354360584</v>
      </c>
      <c r="N61" s="19">
        <f t="shared" si="1"/>
        <v>7.6243624354360584</v>
      </c>
      <c r="P61" s="17"/>
    </row>
    <row r="62" spans="1:16" ht="12.75" customHeight="1" x14ac:dyDescent="0.15">
      <c r="A62" s="10" t="s">
        <v>274</v>
      </c>
      <c r="B62" s="26" t="s">
        <v>69</v>
      </c>
      <c r="C62" s="26">
        <v>8</v>
      </c>
      <c r="D62" s="26">
        <v>6</v>
      </c>
      <c r="E62" s="26">
        <v>5</v>
      </c>
      <c r="F62" s="26">
        <v>7</v>
      </c>
      <c r="G62" s="26">
        <v>7</v>
      </c>
      <c r="H62" s="26">
        <v>6</v>
      </c>
      <c r="I62" s="31">
        <f>$C62*'Pesi e Budget Iniziale'!$F$5+'Pesi e Budget Iniziale'!$F$6*'DIFENSORI - GE'!$D62+'DIFENSORI - GE'!$E62*'Pesi e Budget Iniziale'!$F$7+'Pesi e Budget Iniziale'!$F$8*'DIFENSORI - GE'!F62+'DIFENSORI - GE'!$G62*'Pesi e Budget Iniziale'!$F$9+'Pesi e Budget Iniziale'!$F$10*'DIFENSORI - GE'!$H62+VLOOKUP(B62,SQUADRE!$A$2:$B$21,2,FALSE)*'Pesi e Budget Iniziale'!$F$11+'Pesi e Budget Iniziale'!$F$12*VLOOKUP(B62,'FATTORE CASA'!$A$2:$B$21,2,FALSE)+VLOOKUP(B62,ALLENATORE!$A$2:$B$21,2,FALSE)*'Pesi e Budget Iniziale'!$F$13</f>
        <v>66.510300000000001</v>
      </c>
      <c r="J62" s="19">
        <f t="shared" si="2"/>
        <v>4.368218018914888</v>
      </c>
      <c r="K62" s="19">
        <f t="shared" si="0"/>
        <v>4.368218018914888</v>
      </c>
      <c r="L62" s="20">
        <f>$C62*'Pesi e Budget Iniziale'!$H$5+'Pesi e Budget Iniziale'!$H$6*'DIFENSORI - GE'!$D62+'DIFENSORI - GE'!$E62*'Pesi e Budget Iniziale'!$H$7+'Pesi e Budget Iniziale'!$H$8*'DIFENSORI - GE'!F62+'DIFENSORI - GE'!$G62*'Pesi e Budget Iniziale'!$H$9+'Pesi e Budget Iniziale'!$H$10*'DIFENSORI - GE'!$H62+VLOOKUP(B62,SQUADRE!$A$2:$B$21,2,FALSE)*'Pesi e Budget Iniziale'!$H$11+'Pesi e Budget Iniziale'!$H$12*VLOOKUP(B62,'FATTORE CASA'!$A$2:$B$21,2,FALSE)+VLOOKUP(B62,ALLENATORE!$A$2:$B$21,2,FALSE)*'Pesi e Budget Iniziale'!$H$13</f>
        <v>69.260300000000001</v>
      </c>
      <c r="M62" s="19">
        <f t="shared" si="3"/>
        <v>6.6226545890998523</v>
      </c>
      <c r="N62" s="19">
        <f t="shared" si="1"/>
        <v>6.6226545890998523</v>
      </c>
      <c r="P62" s="17"/>
    </row>
    <row r="63" spans="1:16" ht="12.75" customHeight="1" x14ac:dyDescent="0.15">
      <c r="A63" s="10" t="s">
        <v>277</v>
      </c>
      <c r="B63" s="26" t="s">
        <v>85</v>
      </c>
      <c r="C63" s="26">
        <v>8</v>
      </c>
      <c r="D63" s="26">
        <v>7</v>
      </c>
      <c r="E63" s="26">
        <v>6</v>
      </c>
      <c r="F63" s="26">
        <v>6</v>
      </c>
      <c r="G63" s="26">
        <v>5</v>
      </c>
      <c r="H63" s="26">
        <v>7</v>
      </c>
      <c r="I63" s="31">
        <f>$C63*'Pesi e Budget Iniziale'!$F$5+'Pesi e Budget Iniziale'!$F$6*'DIFENSORI - GE'!$D63+'DIFENSORI - GE'!$E63*'Pesi e Budget Iniziale'!$F$7+'Pesi e Budget Iniziale'!$F$8*'DIFENSORI - GE'!F63+'DIFENSORI - GE'!$G63*'Pesi e Budget Iniziale'!$F$9+'Pesi e Budget Iniziale'!$F$10*'DIFENSORI - GE'!$H63+VLOOKUP(B63,SQUADRE!$A$2:$B$21,2,FALSE)*'Pesi e Budget Iniziale'!$F$11+'Pesi e Budget Iniziale'!$F$12*VLOOKUP(B63,'FATTORE CASA'!$A$2:$B$21,2,FALSE)+VLOOKUP(B63,ALLENATORE!$A$2:$B$21,2,FALSE)*'Pesi e Budget Iniziale'!$F$13</f>
        <v>64.63300000000001</v>
      </c>
      <c r="J63" s="19">
        <f t="shared" si="2"/>
        <v>2.0321055251368989</v>
      </c>
      <c r="K63" s="19">
        <f t="shared" si="0"/>
        <v>2.0321055251368989</v>
      </c>
      <c r="L63" s="20">
        <f>$C63*'Pesi e Budget Iniziale'!$H$5+'Pesi e Budget Iniziale'!$H$6*'DIFENSORI - GE'!$D63+'DIFENSORI - GE'!$E63*'Pesi e Budget Iniziale'!$H$7+'Pesi e Budget Iniziale'!$H$8*'DIFENSORI - GE'!F63+'DIFENSORI - GE'!$G63*'Pesi e Budget Iniziale'!$H$9+'Pesi e Budget Iniziale'!$H$10*'DIFENSORI - GE'!$H63+VLOOKUP(B63,SQUADRE!$A$2:$B$21,2,FALSE)*'Pesi e Budget Iniziale'!$H$11+'Pesi e Budget Iniziale'!$H$12*VLOOKUP(B63,'FATTORE CASA'!$A$2:$B$21,2,FALSE)+VLOOKUP(B63,ALLENATORE!$A$2:$B$21,2,FALSE)*'Pesi e Budget Iniziale'!$H$13</f>
        <v>67.933000000000007</v>
      </c>
      <c r="M63" s="19">
        <f t="shared" si="3"/>
        <v>5.2185286788220395</v>
      </c>
      <c r="N63" s="19">
        <f t="shared" si="1"/>
        <v>5.2185286788220395</v>
      </c>
      <c r="P63" s="17"/>
    </row>
    <row r="64" spans="1:16" ht="12.75" customHeight="1" x14ac:dyDescent="0.15">
      <c r="A64" s="10" t="s">
        <v>279</v>
      </c>
      <c r="B64" s="26" t="s">
        <v>112</v>
      </c>
      <c r="C64" s="26">
        <v>9</v>
      </c>
      <c r="D64" s="26">
        <v>7</v>
      </c>
      <c r="E64" s="26">
        <v>5</v>
      </c>
      <c r="F64" s="26">
        <v>7</v>
      </c>
      <c r="G64" s="26">
        <v>5</v>
      </c>
      <c r="H64" s="26">
        <v>6</v>
      </c>
      <c r="I64" s="31">
        <f>$C64*'Pesi e Budget Iniziale'!$F$5+'Pesi e Budget Iniziale'!$F$6*'DIFENSORI - GE'!$D64+'DIFENSORI - GE'!$E64*'Pesi e Budget Iniziale'!$F$7+'Pesi e Budget Iniziale'!$F$8*'DIFENSORI - GE'!F64+'DIFENSORI - GE'!$G64*'Pesi e Budget Iniziale'!$F$9+'Pesi e Budget Iniziale'!$F$10*'DIFENSORI - GE'!$H64+VLOOKUP(B64,SQUADRE!$A$2:$B$21,2,FALSE)*'Pesi e Budget Iniziale'!$F$11+'Pesi e Budget Iniziale'!$F$12*VLOOKUP(B64,'FATTORE CASA'!$A$2:$B$21,2,FALSE)+VLOOKUP(B64,ALLENATORE!$A$2:$B$21,2,FALSE)*'Pesi e Budget Iniziale'!$F$13</f>
        <v>65.253999999999991</v>
      </c>
      <c r="J64" s="19">
        <f t="shared" si="2"/>
        <v>2.804878048780477</v>
      </c>
      <c r="K64" s="19">
        <f t="shared" si="0"/>
        <v>2.804878048780477</v>
      </c>
      <c r="L64" s="20">
        <f>$C64*'Pesi e Budget Iniziale'!$H$5+'Pesi e Budget Iniziale'!$H$6*'DIFENSORI - GE'!$D64+'DIFENSORI - GE'!$E64*'Pesi e Budget Iniziale'!$H$7+'Pesi e Budget Iniziale'!$H$8*'DIFENSORI - GE'!F64+'DIFENSORI - GE'!$G64*'Pesi e Budget Iniziale'!$H$9+'Pesi e Budget Iniziale'!$H$10*'DIFENSORI - GE'!$H64+VLOOKUP(B64,SQUADRE!$A$2:$B$21,2,FALSE)*'Pesi e Budget Iniziale'!$H$11+'Pesi e Budget Iniziale'!$H$12*VLOOKUP(B64,'FATTORE CASA'!$A$2:$B$21,2,FALSE)+VLOOKUP(B64,ALLENATORE!$A$2:$B$21,2,FALSE)*'Pesi e Budget Iniziale'!$H$13</f>
        <v>68.003999999999991</v>
      </c>
      <c r="M64" s="19">
        <f t="shared" si="3"/>
        <v>5.2936382543736862</v>
      </c>
      <c r="N64" s="19">
        <f t="shared" si="1"/>
        <v>5.2936382543736862</v>
      </c>
      <c r="P64" s="17"/>
    </row>
    <row r="65" spans="1:16" ht="12.75" customHeight="1" x14ac:dyDescent="0.15">
      <c r="A65" s="10" t="s">
        <v>281</v>
      </c>
      <c r="B65" s="26" t="s">
        <v>90</v>
      </c>
      <c r="C65" s="26">
        <v>7</v>
      </c>
      <c r="D65" s="26">
        <v>6</v>
      </c>
      <c r="E65" s="26">
        <v>7</v>
      </c>
      <c r="F65" s="26">
        <v>6</v>
      </c>
      <c r="G65" s="26">
        <v>7</v>
      </c>
      <c r="H65" s="26">
        <v>6</v>
      </c>
      <c r="I65" s="31">
        <f>$C65*'Pesi e Budget Iniziale'!$F$5+'Pesi e Budget Iniziale'!$F$6*'DIFENSORI - GE'!$D65+'DIFENSORI - GE'!$E65*'Pesi e Budget Iniziale'!$F$7+'Pesi e Budget Iniziale'!$F$8*'DIFENSORI - GE'!F65+'DIFENSORI - GE'!$G65*'Pesi e Budget Iniziale'!$F$9+'Pesi e Budget Iniziale'!$F$10*'DIFENSORI - GE'!$H65+VLOOKUP(B65,SQUADRE!$A$2:$B$21,2,FALSE)*'Pesi e Budget Iniziale'!$F$11+'Pesi e Budget Iniziale'!$F$12*VLOOKUP(B65,'FATTORE CASA'!$A$2:$B$21,2,FALSE)+VLOOKUP(B65,ALLENATORE!$A$2:$B$21,2,FALSE)*'Pesi e Budget Iniziale'!$F$13</f>
        <v>66.352999999999994</v>
      </c>
      <c r="J65" s="19">
        <f t="shared" si="2"/>
        <v>4.1724738675958122</v>
      </c>
      <c r="K65" s="19">
        <f t="shared" si="0"/>
        <v>4.1724738675958122</v>
      </c>
      <c r="L65" s="20">
        <f>$C65*'Pesi e Budget Iniziale'!$H$5+'Pesi e Budget Iniziale'!$H$6*'DIFENSORI - GE'!$D65+'DIFENSORI - GE'!$E65*'Pesi e Budget Iniziale'!$H$7+'Pesi e Budget Iniziale'!$H$8*'DIFENSORI - GE'!F65+'DIFENSORI - GE'!$G65*'Pesi e Budget Iniziale'!$H$9+'Pesi e Budget Iniziale'!$H$10*'DIFENSORI - GE'!$H65+VLOOKUP(B65,SQUADRE!$A$2:$B$21,2,FALSE)*'Pesi e Budget Iniziale'!$H$11+'Pesi e Budget Iniziale'!$H$12*VLOOKUP(B65,'FATTORE CASA'!$A$2:$B$21,2,FALSE)+VLOOKUP(B65,ALLENATORE!$A$2:$B$21,2,FALSE)*'Pesi e Budget Iniziale'!$H$13</f>
        <v>70.202999999999989</v>
      </c>
      <c r="M65" s="19">
        <f t="shared" si="3"/>
        <v>7.6199193337837094</v>
      </c>
      <c r="N65" s="19">
        <f t="shared" si="1"/>
        <v>7.6199193337837094</v>
      </c>
      <c r="P65" s="17"/>
    </row>
    <row r="66" spans="1:16" ht="12.75" customHeight="1" x14ac:dyDescent="0.15">
      <c r="A66" s="10" t="s">
        <v>283</v>
      </c>
      <c r="B66" s="26" t="s">
        <v>107</v>
      </c>
      <c r="C66" s="26">
        <v>7</v>
      </c>
      <c r="D66" s="26">
        <v>6</v>
      </c>
      <c r="E66" s="26">
        <v>7</v>
      </c>
      <c r="F66" s="26">
        <v>7</v>
      </c>
      <c r="G66" s="26">
        <v>6</v>
      </c>
      <c r="H66" s="26">
        <v>6</v>
      </c>
      <c r="I66" s="31">
        <f>$C66*'Pesi e Budget Iniziale'!$F$5+'Pesi e Budget Iniziale'!$F$6*'DIFENSORI - GE'!$D66+'DIFENSORI - GE'!$E66*'Pesi e Budget Iniziale'!$F$7+'Pesi e Budget Iniziale'!$F$8*'DIFENSORI - GE'!F66+'DIFENSORI - GE'!$G66*'Pesi e Budget Iniziale'!$F$9+'Pesi e Budget Iniziale'!$F$10*'DIFENSORI - GE'!$H66+VLOOKUP(B66,SQUADRE!$A$2:$B$21,2,FALSE)*'Pesi e Budget Iniziale'!$F$11+'Pesi e Budget Iniziale'!$F$12*VLOOKUP(B66,'FATTORE CASA'!$A$2:$B$21,2,FALSE)+VLOOKUP(B66,ALLENATORE!$A$2:$B$21,2,FALSE)*'Pesi e Budget Iniziale'!$F$13</f>
        <v>64.682700000000011</v>
      </c>
      <c r="J66" s="19">
        <f t="shared" si="2"/>
        <v>2.0939522150323668</v>
      </c>
      <c r="K66" s="19">
        <f t="shared" si="0"/>
        <v>2.0939522150323668</v>
      </c>
      <c r="L66" s="20">
        <f>$C66*'Pesi e Budget Iniziale'!$H$5+'Pesi e Budget Iniziale'!$H$6*'DIFENSORI - GE'!$D66+'DIFENSORI - GE'!$E66*'Pesi e Budget Iniziale'!$H$7+'Pesi e Budget Iniziale'!$H$8*'DIFENSORI - GE'!F66+'DIFENSORI - GE'!$G66*'Pesi e Budget Iniziale'!$H$9+'Pesi e Budget Iniziale'!$H$10*'DIFENSORI - GE'!$H66+VLOOKUP(B66,SQUADRE!$A$2:$B$21,2,FALSE)*'Pesi e Budget Iniziale'!$H$11+'Pesi e Budget Iniziale'!$H$12*VLOOKUP(B66,'FATTORE CASA'!$A$2:$B$21,2,FALSE)+VLOOKUP(B66,ALLENATORE!$A$2:$B$21,2,FALSE)*'Pesi e Budget Iniziale'!$H$13</f>
        <v>68.532700000000006</v>
      </c>
      <c r="M66" s="19">
        <f t="shared" si="3"/>
        <v>5.8529401218971557</v>
      </c>
      <c r="N66" s="19">
        <f t="shared" si="1"/>
        <v>5.8529401218971557</v>
      </c>
      <c r="P66" s="17"/>
    </row>
    <row r="67" spans="1:16" ht="12.75" customHeight="1" x14ac:dyDescent="0.15">
      <c r="A67" s="10" t="s">
        <v>285</v>
      </c>
      <c r="B67" s="26" t="s">
        <v>87</v>
      </c>
      <c r="C67" s="26">
        <v>8</v>
      </c>
      <c r="D67" s="26">
        <v>5</v>
      </c>
      <c r="E67" s="26">
        <v>7</v>
      </c>
      <c r="F67" s="26">
        <v>7</v>
      </c>
      <c r="G67" s="26">
        <v>6</v>
      </c>
      <c r="H67" s="26">
        <v>6</v>
      </c>
      <c r="I67" s="31">
        <f>$C67*'Pesi e Budget Iniziale'!$F$5+'Pesi e Budget Iniziale'!$F$6*'DIFENSORI - GE'!$D67+'DIFENSORI - GE'!$E67*'Pesi e Budget Iniziale'!$F$7+'Pesi e Budget Iniziale'!$F$8*'DIFENSORI - GE'!F67+'DIFENSORI - GE'!$G67*'Pesi e Budget Iniziale'!$F$9+'Pesi e Budget Iniziale'!$F$10*'DIFENSORI - GE'!$H67+VLOOKUP(B67,SQUADRE!$A$2:$B$21,2,FALSE)*'Pesi e Budget Iniziale'!$F$11+'Pesi e Budget Iniziale'!$F$12*VLOOKUP(B67,'FATTORE CASA'!$A$2:$B$21,2,FALSE)+VLOOKUP(B67,ALLENATORE!$A$2:$B$21,2,FALSE)*'Pesi e Budget Iniziale'!$F$13</f>
        <v>65.376000000000005</v>
      </c>
      <c r="J67" s="19">
        <f t="shared" si="2"/>
        <v>2.9566948730711857</v>
      </c>
      <c r="K67" s="19">
        <f t="shared" si="0"/>
        <v>2.9566948730711857</v>
      </c>
      <c r="L67" s="20">
        <f>$C67*'Pesi e Budget Iniziale'!$H$5+'Pesi e Budget Iniziale'!$H$6*'DIFENSORI - GE'!$D67+'DIFENSORI - GE'!$E67*'Pesi e Budget Iniziale'!$H$7+'Pesi e Budget Iniziale'!$H$8*'DIFENSORI - GE'!F67+'DIFENSORI - GE'!$G67*'Pesi e Budget Iniziale'!$H$9+'Pesi e Budget Iniziale'!$H$10*'DIFENSORI - GE'!$H67+VLOOKUP(B67,SQUADRE!$A$2:$B$21,2,FALSE)*'Pesi e Budget Iniziale'!$H$11+'Pesi e Budget Iniziale'!$H$12*VLOOKUP(B67,'FATTORE CASA'!$A$2:$B$21,2,FALSE)+VLOOKUP(B67,ALLENATORE!$A$2:$B$21,2,FALSE)*'Pesi e Budget Iniziale'!$H$13</f>
        <v>69.225999999999999</v>
      </c>
      <c r="M67" s="19">
        <f t="shared" si="3"/>
        <v>6.5863692589389764</v>
      </c>
      <c r="N67" s="19">
        <f t="shared" si="1"/>
        <v>6.5863692589389764</v>
      </c>
      <c r="P67" s="17"/>
    </row>
    <row r="68" spans="1:16" ht="12.75" customHeight="1" x14ac:dyDescent="0.15">
      <c r="A68" s="10" t="s">
        <v>287</v>
      </c>
      <c r="B68" s="26" t="s">
        <v>112</v>
      </c>
      <c r="C68" s="26">
        <v>9</v>
      </c>
      <c r="D68" s="26">
        <v>7</v>
      </c>
      <c r="E68" s="26">
        <v>5</v>
      </c>
      <c r="F68" s="26">
        <v>6</v>
      </c>
      <c r="G68" s="26">
        <v>7</v>
      </c>
      <c r="H68" s="26">
        <v>5</v>
      </c>
      <c r="I68" s="31">
        <f>$C68*'Pesi e Budget Iniziale'!$F$5+'Pesi e Budget Iniziale'!$F$6*'DIFENSORI - GE'!$D68+'DIFENSORI - GE'!$E68*'Pesi e Budget Iniziale'!$F$7+'Pesi e Budget Iniziale'!$F$8*'DIFENSORI - GE'!F68+'DIFENSORI - GE'!$G68*'Pesi e Budget Iniziale'!$F$9+'Pesi e Budget Iniziale'!$F$10*'DIFENSORI - GE'!$H68+VLOOKUP(B68,SQUADRE!$A$2:$B$21,2,FALSE)*'Pesi e Budget Iniziale'!$F$11+'Pesi e Budget Iniziale'!$F$12*VLOOKUP(B68,'FATTORE CASA'!$A$2:$B$21,2,FALSE)+VLOOKUP(B68,ALLENATORE!$A$2:$B$21,2,FALSE)*'Pesi e Budget Iniziale'!$F$13</f>
        <v>65.337299999999999</v>
      </c>
      <c r="J68" s="19">
        <f t="shared" si="2"/>
        <v>2.9085365853658551</v>
      </c>
      <c r="K68" s="19">
        <f t="shared" si="0"/>
        <v>2.9085365853658551</v>
      </c>
      <c r="L68" s="20">
        <f>$C68*'Pesi e Budget Iniziale'!$H$5+'Pesi e Budget Iniziale'!$H$6*'DIFENSORI - GE'!$D68+'DIFENSORI - GE'!$E68*'Pesi e Budget Iniziale'!$H$7+'Pesi e Budget Iniziale'!$H$8*'DIFENSORI - GE'!F68+'DIFENSORI - GE'!$G68*'Pesi e Budget Iniziale'!$H$9+'Pesi e Budget Iniziale'!$H$10*'DIFENSORI - GE'!$H68+VLOOKUP(B68,SQUADRE!$A$2:$B$21,2,FALSE)*'Pesi e Budget Iniziale'!$H$11+'Pesi e Budget Iniziale'!$H$12*VLOOKUP(B68,'FATTORE CASA'!$A$2:$B$21,2,FALSE)+VLOOKUP(B68,ALLENATORE!$A$2:$B$21,2,FALSE)*'Pesi e Budget Iniziale'!$H$13</f>
        <v>68.087299999999999</v>
      </c>
      <c r="M68" s="19">
        <f t="shared" si="3"/>
        <v>5.381759770478677</v>
      </c>
      <c r="N68" s="19">
        <f t="shared" si="1"/>
        <v>5.381759770478677</v>
      </c>
      <c r="P68" s="17"/>
    </row>
    <row r="69" spans="1:16" ht="12.75" customHeight="1" x14ac:dyDescent="0.15">
      <c r="A69" s="10" t="s">
        <v>293</v>
      </c>
      <c r="B69" s="26" t="s">
        <v>133</v>
      </c>
      <c r="C69" s="26">
        <v>8</v>
      </c>
      <c r="D69" s="26">
        <v>7</v>
      </c>
      <c r="E69" s="26">
        <v>6</v>
      </c>
      <c r="F69" s="26">
        <v>6</v>
      </c>
      <c r="G69" s="26">
        <v>6</v>
      </c>
      <c r="H69" s="26">
        <v>6</v>
      </c>
      <c r="I69" s="31">
        <f>$C69*'Pesi e Budget Iniziale'!$F$5+'Pesi e Budget Iniziale'!$F$6*'DIFENSORI - GE'!$D69+'DIFENSORI - GE'!$E69*'Pesi e Budget Iniziale'!$F$7+'Pesi e Budget Iniziale'!$F$8*'DIFENSORI - GE'!F69+'DIFENSORI - GE'!$G69*'Pesi e Budget Iniziale'!$F$9+'Pesi e Budget Iniziale'!$F$10*'DIFENSORI - GE'!$H69+VLOOKUP(B69,SQUADRE!$A$2:$B$21,2,FALSE)*'Pesi e Budget Iniziale'!$F$11+'Pesi e Budget Iniziale'!$F$12*VLOOKUP(B69,'FATTORE CASA'!$A$2:$B$21,2,FALSE)+VLOOKUP(B69,ALLENATORE!$A$2:$B$21,2,FALSE)*'Pesi e Budget Iniziale'!$F$13</f>
        <v>64.234999999999999</v>
      </c>
      <c r="J69" s="19">
        <f t="shared" si="2"/>
        <v>1.5368342458934769</v>
      </c>
      <c r="K69" s="19">
        <f t="shared" si="0"/>
        <v>1.5368342458934769</v>
      </c>
      <c r="L69" s="20">
        <f>$C69*'Pesi e Budget Iniziale'!$H$5+'Pesi e Budget Iniziale'!$H$6*'DIFENSORI - GE'!$D69+'DIFENSORI - GE'!$E69*'Pesi e Budget Iniziale'!$H$7+'Pesi e Budget Iniziale'!$H$8*'DIFENSORI - GE'!F69+'DIFENSORI - GE'!$G69*'Pesi e Budget Iniziale'!$H$9+'Pesi e Budget Iniziale'!$H$10*'DIFENSORI - GE'!$H69+VLOOKUP(B69,SQUADRE!$A$2:$B$21,2,FALSE)*'Pesi e Budget Iniziale'!$H$11+'Pesi e Budget Iniziale'!$H$12*VLOOKUP(B69,'FATTORE CASA'!$A$2:$B$21,2,FALSE)+VLOOKUP(B69,ALLENATORE!$A$2:$B$21,2,FALSE)*'Pesi e Budget Iniziale'!$H$13</f>
        <v>67.534999999999997</v>
      </c>
      <c r="M69" s="19">
        <f t="shared" si="3"/>
        <v>4.7974919031943841</v>
      </c>
      <c r="N69" s="19">
        <f t="shared" si="1"/>
        <v>4.7974919031943841</v>
      </c>
      <c r="P69" s="17"/>
    </row>
    <row r="70" spans="1:16" ht="12.75" customHeight="1" x14ac:dyDescent="0.15">
      <c r="A70" s="10" t="s">
        <v>297</v>
      </c>
      <c r="B70" s="26" t="s">
        <v>112</v>
      </c>
      <c r="C70" s="26">
        <v>9</v>
      </c>
      <c r="D70" s="26">
        <v>5</v>
      </c>
      <c r="E70" s="26">
        <v>6</v>
      </c>
      <c r="F70" s="26">
        <v>7</v>
      </c>
      <c r="G70" s="26">
        <v>6</v>
      </c>
      <c r="H70" s="26">
        <v>6</v>
      </c>
      <c r="I70" s="31">
        <f>$C70*'Pesi e Budget Iniziale'!$F$5+'Pesi e Budget Iniziale'!$F$6*'DIFENSORI - GE'!$D70+'DIFENSORI - GE'!$E70*'Pesi e Budget Iniziale'!$F$7+'Pesi e Budget Iniziale'!$F$8*'DIFENSORI - GE'!F70+'DIFENSORI - GE'!$G70*'Pesi e Budget Iniziale'!$F$9+'Pesi e Budget Iniziale'!$F$10*'DIFENSORI - GE'!$H70+VLOOKUP(B70,SQUADRE!$A$2:$B$21,2,FALSE)*'Pesi e Budget Iniziale'!$F$11+'Pesi e Budget Iniziale'!$F$12*VLOOKUP(B70,'FATTORE CASA'!$A$2:$B$21,2,FALSE)+VLOOKUP(B70,ALLENATORE!$A$2:$B$21,2,FALSE)*'Pesi e Budget Iniziale'!$F$13</f>
        <v>65.324799999999996</v>
      </c>
      <c r="J70" s="19">
        <f t="shared" si="2"/>
        <v>2.8929815828770487</v>
      </c>
      <c r="K70" s="19">
        <f t="shared" si="0"/>
        <v>2.8929815828770487</v>
      </c>
      <c r="L70" s="20">
        <f>$C70*'Pesi e Budget Iniziale'!$H$5+'Pesi e Budget Iniziale'!$H$6*'DIFENSORI - GE'!$D70+'DIFENSORI - GE'!$E70*'Pesi e Budget Iniziale'!$H$7+'Pesi e Budget Iniziale'!$H$8*'DIFENSORI - GE'!F70+'DIFENSORI - GE'!$G70*'Pesi e Budget Iniziale'!$H$9+'Pesi e Budget Iniziale'!$H$10*'DIFENSORI - GE'!$H70+VLOOKUP(B70,SQUADRE!$A$2:$B$21,2,FALSE)*'Pesi e Budget Iniziale'!$H$11+'Pesi e Budget Iniziale'!$H$12*VLOOKUP(B70,'FATTORE CASA'!$A$2:$B$21,2,FALSE)+VLOOKUP(B70,ALLENATORE!$A$2:$B$21,2,FALSE)*'Pesi e Budget Iniziale'!$H$13</f>
        <v>68.624799999999993</v>
      </c>
      <c r="M70" s="19">
        <f t="shared" si="3"/>
        <v>5.9503709938451514</v>
      </c>
      <c r="N70" s="19">
        <f t="shared" si="1"/>
        <v>5.9503709938451514</v>
      </c>
      <c r="P70" s="17"/>
    </row>
    <row r="71" spans="1:16" ht="12.75" customHeight="1" x14ac:dyDescent="0.15">
      <c r="A71" s="10" t="s">
        <v>301</v>
      </c>
      <c r="B71" s="26" t="s">
        <v>107</v>
      </c>
      <c r="C71" s="26">
        <v>7</v>
      </c>
      <c r="D71" s="26">
        <v>7</v>
      </c>
      <c r="E71" s="26">
        <v>6</v>
      </c>
      <c r="F71" s="26">
        <v>7</v>
      </c>
      <c r="G71" s="26">
        <v>5</v>
      </c>
      <c r="H71" s="26">
        <v>7</v>
      </c>
      <c r="I71" s="31">
        <f>$C71*'Pesi e Budget Iniziale'!$F$5+'Pesi e Budget Iniziale'!$F$6*'DIFENSORI - GE'!$D71+'DIFENSORI - GE'!$E71*'Pesi e Budget Iniziale'!$F$7+'Pesi e Budget Iniziale'!$F$8*'DIFENSORI - GE'!F71+'DIFENSORI - GE'!$G71*'Pesi e Budget Iniziale'!$F$9+'Pesi e Budget Iniziale'!$F$10*'DIFENSORI - GE'!$H71+VLOOKUP(B71,SQUADRE!$A$2:$B$21,2,FALSE)*'Pesi e Budget Iniziale'!$F$11+'Pesi e Budget Iniziale'!$F$12*VLOOKUP(B71,'FATTORE CASA'!$A$2:$B$21,2,FALSE)+VLOOKUP(B71,ALLENATORE!$A$2:$B$21,2,FALSE)*'Pesi e Budget Iniziale'!$F$13</f>
        <v>64.607699999999994</v>
      </c>
      <c r="J71" s="19">
        <f t="shared" si="2"/>
        <v>2.0006222000995457</v>
      </c>
      <c r="K71" s="19">
        <f t="shared" si="0"/>
        <v>2.0006222000995457</v>
      </c>
      <c r="L71" s="20">
        <f>$C71*'Pesi e Budget Iniziale'!$H$5+'Pesi e Budget Iniziale'!$H$6*'DIFENSORI - GE'!$D71+'DIFENSORI - GE'!$E71*'Pesi e Budget Iniziale'!$H$7+'Pesi e Budget Iniziale'!$H$8*'DIFENSORI - GE'!F71+'DIFENSORI - GE'!$G71*'Pesi e Budget Iniziale'!$H$9+'Pesi e Budget Iniziale'!$H$10*'DIFENSORI - GE'!$H71+VLOOKUP(B71,SQUADRE!$A$2:$B$21,2,FALSE)*'Pesi e Budget Iniziale'!$H$11+'Pesi e Budget Iniziale'!$H$12*VLOOKUP(B71,'FATTORE CASA'!$A$2:$B$21,2,FALSE)+VLOOKUP(B71,ALLENATORE!$A$2:$B$21,2,FALSE)*'Pesi e Budget Iniziale'!$H$13</f>
        <v>67.907700000000006</v>
      </c>
      <c r="M71" s="19">
        <f t="shared" si="3"/>
        <v>5.1917642807733451</v>
      </c>
      <c r="N71" s="19">
        <f t="shared" si="1"/>
        <v>5.1917642807733451</v>
      </c>
      <c r="P71" s="15"/>
    </row>
    <row r="72" spans="1:16" ht="12.75" customHeight="1" x14ac:dyDescent="0.15">
      <c r="A72" s="10" t="s">
        <v>305</v>
      </c>
      <c r="B72" s="26" t="s">
        <v>59</v>
      </c>
      <c r="C72" s="26">
        <v>6</v>
      </c>
      <c r="D72" s="26">
        <v>6</v>
      </c>
      <c r="E72" s="26">
        <v>7</v>
      </c>
      <c r="F72" s="26">
        <v>6</v>
      </c>
      <c r="G72" s="26">
        <v>7</v>
      </c>
      <c r="H72" s="26">
        <v>7</v>
      </c>
      <c r="I72" s="31">
        <f>$C72*'Pesi e Budget Iniziale'!$F$5+'Pesi e Budget Iniziale'!$F$6*'DIFENSORI - GE'!$D72+'DIFENSORI - GE'!$E72*'Pesi e Budget Iniziale'!$F$7+'Pesi e Budget Iniziale'!$F$8*'DIFENSORI - GE'!F72+'DIFENSORI - GE'!$G72*'Pesi e Budget Iniziale'!$F$9+'Pesi e Budget Iniziale'!$F$10*'DIFENSORI - GE'!$H72+VLOOKUP(B72,SQUADRE!$A$2:$B$21,2,FALSE)*'Pesi e Budget Iniziale'!$F$11+'Pesi e Budget Iniziale'!$F$12*VLOOKUP(B72,'FATTORE CASA'!$A$2:$B$21,2,FALSE)+VLOOKUP(B72,ALLENATORE!$A$2:$B$21,2,FALSE)*'Pesi e Budget Iniziale'!$F$13</f>
        <v>67.086000000000013</v>
      </c>
      <c r="J72" s="19">
        <f t="shared" si="2"/>
        <v>5.0846192135390922</v>
      </c>
      <c r="K72" s="19">
        <f t="shared" si="0"/>
        <v>5.0846192135390922</v>
      </c>
      <c r="L72" s="20">
        <f>$C72*'Pesi e Budget Iniziale'!$H$5+'Pesi e Budget Iniziale'!$H$6*'DIFENSORI - GE'!$D72+'DIFENSORI - GE'!$E72*'Pesi e Budget Iniziale'!$H$7+'Pesi e Budget Iniziale'!$H$8*'DIFENSORI - GE'!F72+'DIFENSORI - GE'!$G72*'Pesi e Budget Iniziale'!$H$9+'Pesi e Budget Iniziale'!$H$10*'DIFENSORI - GE'!$H72+VLOOKUP(B72,SQUADRE!$A$2:$B$21,2,FALSE)*'Pesi e Budget Iniziale'!$H$11+'Pesi e Budget Iniziale'!$H$12*VLOOKUP(B72,'FATTORE CASA'!$A$2:$B$21,2,FALSE)+VLOOKUP(B72,ALLENATORE!$A$2:$B$21,2,FALSE)*'Pesi e Budget Iniziale'!$H$13</f>
        <v>70.935999999999993</v>
      </c>
      <c r="M72" s="19">
        <f t="shared" si="3"/>
        <v>8.3953463602537219</v>
      </c>
      <c r="N72" s="19">
        <f t="shared" si="1"/>
        <v>8.3953463602537219</v>
      </c>
      <c r="P72" s="15"/>
    </row>
    <row r="73" spans="1:16" ht="12.75" customHeight="1" x14ac:dyDescent="0.15">
      <c r="A73" s="10" t="s">
        <v>309</v>
      </c>
      <c r="B73" s="26" t="s">
        <v>117</v>
      </c>
      <c r="C73" s="26">
        <v>8</v>
      </c>
      <c r="D73" s="26">
        <v>7</v>
      </c>
      <c r="E73" s="26">
        <v>6</v>
      </c>
      <c r="F73" s="26">
        <v>5</v>
      </c>
      <c r="G73" s="26">
        <v>6</v>
      </c>
      <c r="H73" s="26">
        <v>7</v>
      </c>
      <c r="I73" s="31">
        <f>$C73*'Pesi e Budget Iniziale'!$F$5+'Pesi e Budget Iniziale'!$F$6*'DIFENSORI - GE'!$D73+'DIFENSORI - GE'!$E73*'Pesi e Budget Iniziale'!$F$7+'Pesi e Budget Iniziale'!$F$8*'DIFENSORI - GE'!F73+'DIFENSORI - GE'!$G73*'Pesi e Budget Iniziale'!$F$9+'Pesi e Budget Iniziale'!$F$10*'DIFENSORI - GE'!$H73+VLOOKUP(B73,SQUADRE!$A$2:$B$21,2,FALSE)*'Pesi e Budget Iniziale'!$F$11+'Pesi e Budget Iniziale'!$F$12*VLOOKUP(B73,'FATTORE CASA'!$A$2:$B$21,2,FALSE)+VLOOKUP(B73,ALLENATORE!$A$2:$B$21,2,FALSE)*'Pesi e Budget Iniziale'!$F$13</f>
        <v>64.666800000000009</v>
      </c>
      <c r="J73" s="19">
        <f t="shared" si="2"/>
        <v>2.0741662518666146</v>
      </c>
      <c r="K73" s="19">
        <f t="shared" si="0"/>
        <v>2.0741662518666146</v>
      </c>
      <c r="L73" s="20">
        <f>$C73*'Pesi e Budget Iniziale'!$H$5+'Pesi e Budget Iniziale'!$H$6*'DIFENSORI - GE'!$D73+'DIFENSORI - GE'!$E73*'Pesi e Budget Iniziale'!$H$7+'Pesi e Budget Iniziale'!$H$8*'DIFENSORI - GE'!F73+'DIFENSORI - GE'!$G73*'Pesi e Budget Iniziale'!$H$9+'Pesi e Budget Iniziale'!$H$10*'DIFENSORI - GE'!$H73+VLOOKUP(B73,SQUADRE!$A$2:$B$21,2,FALSE)*'Pesi e Budget Iniziale'!$H$11+'Pesi e Budget Iniziale'!$H$12*VLOOKUP(B73,'FATTORE CASA'!$A$2:$B$21,2,FALSE)+VLOOKUP(B73,ALLENATORE!$A$2:$B$21,2,FALSE)*'Pesi e Budget Iniziale'!$H$13</f>
        <v>67.966800000000006</v>
      </c>
      <c r="M73" s="19">
        <f t="shared" si="3"/>
        <v>5.2542850683100149</v>
      </c>
      <c r="N73" s="19">
        <f t="shared" si="1"/>
        <v>5.2542850683100149</v>
      </c>
      <c r="P73" s="15"/>
    </row>
    <row r="74" spans="1:16" ht="12.75" customHeight="1" x14ac:dyDescent="0.15">
      <c r="A74" s="10" t="s">
        <v>313</v>
      </c>
      <c r="B74" s="26" t="s">
        <v>87</v>
      </c>
      <c r="C74" s="26">
        <v>8</v>
      </c>
      <c r="D74" s="26">
        <v>6</v>
      </c>
      <c r="E74" s="26">
        <v>6</v>
      </c>
      <c r="F74" s="26">
        <v>6</v>
      </c>
      <c r="G74" s="26">
        <v>7</v>
      </c>
      <c r="H74" s="26">
        <v>6</v>
      </c>
      <c r="I74" s="31">
        <f>$C74*'Pesi e Budget Iniziale'!$F$5+'Pesi e Budget Iniziale'!$F$6*'DIFENSORI - GE'!$D74+'DIFENSORI - GE'!$E74*'Pesi e Budget Iniziale'!$F$7+'Pesi e Budget Iniziale'!$F$8*'DIFENSORI - GE'!F74+'DIFENSORI - GE'!$G74*'Pesi e Budget Iniziale'!$F$9+'Pesi e Budget Iniziale'!$F$10*'DIFENSORI - GE'!$H74+VLOOKUP(B74,SQUADRE!$A$2:$B$21,2,FALSE)*'Pesi e Budget Iniziale'!$F$11+'Pesi e Budget Iniziale'!$F$12*VLOOKUP(B74,'FATTORE CASA'!$A$2:$B$21,2,FALSE)+VLOOKUP(B74,ALLENATORE!$A$2:$B$21,2,FALSE)*'Pesi e Budget Iniziale'!$F$13</f>
        <v>65.384299999999996</v>
      </c>
      <c r="J74" s="19">
        <f t="shared" si="2"/>
        <v>2.9670233947237392</v>
      </c>
      <c r="K74" s="19">
        <f t="shared" si="0"/>
        <v>2.9670233947237392</v>
      </c>
      <c r="L74" s="20">
        <f>$C74*'Pesi e Budget Iniziale'!$H$5+'Pesi e Budget Iniziale'!$H$6*'DIFENSORI - GE'!$D74+'DIFENSORI - GE'!$E74*'Pesi e Budget Iniziale'!$H$7+'Pesi e Budget Iniziale'!$H$8*'DIFENSORI - GE'!F74+'DIFENSORI - GE'!$G74*'Pesi e Budget Iniziale'!$H$9+'Pesi e Budget Iniziale'!$H$10*'DIFENSORI - GE'!$H74+VLOOKUP(B74,SQUADRE!$A$2:$B$21,2,FALSE)*'Pesi e Budget Iniziale'!$H$11+'Pesi e Budget Iniziale'!$H$12*VLOOKUP(B74,'FATTORE CASA'!$A$2:$B$21,2,FALSE)+VLOOKUP(B74,ALLENATORE!$A$2:$B$21,2,FALSE)*'Pesi e Budget Iniziale'!$H$13</f>
        <v>68.684299999999993</v>
      </c>
      <c r="M74" s="19">
        <f t="shared" si="3"/>
        <v>6.0133149339201353</v>
      </c>
      <c r="N74" s="19">
        <f t="shared" si="1"/>
        <v>6.0133149339201353</v>
      </c>
      <c r="P74" s="15"/>
    </row>
    <row r="75" spans="1:16" ht="12.75" customHeight="1" x14ac:dyDescent="0.15">
      <c r="A75" s="10" t="s">
        <v>317</v>
      </c>
      <c r="B75" s="26" t="s">
        <v>112</v>
      </c>
      <c r="C75" s="26">
        <v>9</v>
      </c>
      <c r="D75" s="26">
        <v>7</v>
      </c>
      <c r="E75" s="26">
        <v>6</v>
      </c>
      <c r="F75" s="26">
        <v>5</v>
      </c>
      <c r="G75" s="26">
        <v>6</v>
      </c>
      <c r="H75" s="26">
        <v>6</v>
      </c>
      <c r="I75" s="31">
        <f>$C75*'Pesi e Budget Iniziale'!$F$5+'Pesi e Budget Iniziale'!$F$6*'DIFENSORI - GE'!$D75+'DIFENSORI - GE'!$E75*'Pesi e Budget Iniziale'!$F$7+'Pesi e Budget Iniziale'!$F$8*'DIFENSORI - GE'!F75+'DIFENSORI - GE'!$G75*'Pesi e Budget Iniziale'!$F$9+'Pesi e Budget Iniziale'!$F$10*'DIFENSORI - GE'!$H75+VLOOKUP(B75,SQUADRE!$A$2:$B$21,2,FALSE)*'Pesi e Budget Iniziale'!$F$11+'Pesi e Budget Iniziale'!$F$12*VLOOKUP(B75,'FATTORE CASA'!$A$2:$B$21,2,FALSE)+VLOOKUP(B75,ALLENATORE!$A$2:$B$21,2,FALSE)*'Pesi e Budget Iniziale'!$F$13</f>
        <v>65.499799999999993</v>
      </c>
      <c r="J75" s="19">
        <f t="shared" si="2"/>
        <v>3.1107516177202541</v>
      </c>
      <c r="K75" s="19">
        <f t="shared" si="0"/>
        <v>3.1107516177202541</v>
      </c>
      <c r="L75" s="20">
        <f>$C75*'Pesi e Budget Iniziale'!$H$5+'Pesi e Budget Iniziale'!$H$6*'DIFENSORI - GE'!$D75+'DIFENSORI - GE'!$E75*'Pesi e Budget Iniziale'!$H$7+'Pesi e Budget Iniziale'!$H$8*'DIFENSORI - GE'!F75+'DIFENSORI - GE'!$G75*'Pesi e Budget Iniziale'!$H$9+'Pesi e Budget Iniziale'!$H$10*'DIFENSORI - GE'!$H75+VLOOKUP(B75,SQUADRE!$A$2:$B$21,2,FALSE)*'Pesi e Budget Iniziale'!$H$11+'Pesi e Budget Iniziale'!$H$12*VLOOKUP(B75,'FATTORE CASA'!$A$2:$B$21,2,FALSE)+VLOOKUP(B75,ALLENATORE!$A$2:$B$21,2,FALSE)*'Pesi e Budget Iniziale'!$H$13</f>
        <v>68.799799999999991</v>
      </c>
      <c r="M75" s="19">
        <f t="shared" si="3"/>
        <v>6.1355002293598133</v>
      </c>
      <c r="N75" s="19">
        <f t="shared" si="1"/>
        <v>6.1355002293598133</v>
      </c>
      <c r="P75" s="15"/>
    </row>
    <row r="76" spans="1:16" ht="12.75" customHeight="1" x14ac:dyDescent="0.15">
      <c r="A76" s="10" t="s">
        <v>321</v>
      </c>
      <c r="B76" s="26" t="s">
        <v>121</v>
      </c>
      <c r="C76" s="26">
        <v>8</v>
      </c>
      <c r="D76" s="26">
        <v>6</v>
      </c>
      <c r="E76" s="26">
        <v>5</v>
      </c>
      <c r="F76" s="26">
        <v>8</v>
      </c>
      <c r="G76" s="26">
        <v>5</v>
      </c>
      <c r="H76" s="26">
        <v>6</v>
      </c>
      <c r="I76" s="31">
        <f>$C76*'Pesi e Budget Iniziale'!$F$5+'Pesi e Budget Iniziale'!$F$6*'DIFENSORI - GE'!$D76+'DIFENSORI - GE'!$E76*'Pesi e Budget Iniziale'!$F$7+'Pesi e Budget Iniziale'!$F$8*'DIFENSORI - GE'!F76+'DIFENSORI - GE'!$G76*'Pesi e Budget Iniziale'!$F$9+'Pesi e Budget Iniziale'!$F$10*'DIFENSORI - GE'!$H76+VLOOKUP(B76,SQUADRE!$A$2:$B$21,2,FALSE)*'Pesi e Budget Iniziale'!$F$11+'Pesi e Budget Iniziale'!$F$12*VLOOKUP(B76,'FATTORE CASA'!$A$2:$B$21,2,FALSE)+VLOOKUP(B76,ALLENATORE!$A$2:$B$21,2,FALSE)*'Pesi e Budget Iniziale'!$F$13</f>
        <v>64.76169999999999</v>
      </c>
      <c r="J76" s="19">
        <f t="shared" si="2"/>
        <v>2.1922598307615608</v>
      </c>
      <c r="K76" s="19">
        <f t="shared" si="0"/>
        <v>2.1922598307615608</v>
      </c>
      <c r="L76" s="20">
        <f>$C76*'Pesi e Budget Iniziale'!$H$5+'Pesi e Budget Iniziale'!$H$6*'DIFENSORI - GE'!$D76+'DIFENSORI - GE'!$E76*'Pesi e Budget Iniziale'!$H$7+'Pesi e Budget Iniziale'!$H$8*'DIFENSORI - GE'!F76+'DIFENSORI - GE'!$G76*'Pesi e Budget Iniziale'!$H$9+'Pesi e Budget Iniziale'!$H$10*'DIFENSORI - GE'!$H76+VLOOKUP(B76,SQUADRE!$A$2:$B$21,2,FALSE)*'Pesi e Budget Iniziale'!$H$11+'Pesi e Budget Iniziale'!$H$12*VLOOKUP(B76,'FATTORE CASA'!$A$2:$B$21,2,FALSE)+VLOOKUP(B76,ALLENATORE!$A$2:$B$21,2,FALSE)*'Pesi e Budget Iniziale'!$H$13</f>
        <v>67.51169999999999</v>
      </c>
      <c r="M76" s="19">
        <f t="shared" si="3"/>
        <v>4.7728432678372812</v>
      </c>
      <c r="N76" s="19">
        <f t="shared" si="1"/>
        <v>4.7728432678372812</v>
      </c>
      <c r="P76" s="15"/>
    </row>
    <row r="77" spans="1:16" ht="12.75" customHeight="1" x14ac:dyDescent="0.15">
      <c r="A77" s="10" t="s">
        <v>327</v>
      </c>
      <c r="B77" s="26" t="s">
        <v>59</v>
      </c>
      <c r="C77" s="26">
        <v>7</v>
      </c>
      <c r="D77" s="26">
        <v>6</v>
      </c>
      <c r="E77" s="26">
        <v>7</v>
      </c>
      <c r="F77" s="26">
        <v>7</v>
      </c>
      <c r="G77" s="26">
        <v>6</v>
      </c>
      <c r="H77" s="26">
        <v>5</v>
      </c>
      <c r="I77" s="31">
        <f>$C77*'Pesi e Budget Iniziale'!$F$5+'Pesi e Budget Iniziale'!$F$6*'DIFENSORI - GE'!$D77+'DIFENSORI - GE'!$E77*'Pesi e Budget Iniziale'!$F$7+'Pesi e Budget Iniziale'!$F$8*'DIFENSORI - GE'!F77+'DIFENSORI - GE'!$G77*'Pesi e Budget Iniziale'!$F$9+'Pesi e Budget Iniziale'!$F$10*'DIFENSORI - GE'!$H77+VLOOKUP(B77,SQUADRE!$A$2:$B$21,2,FALSE)*'Pesi e Budget Iniziale'!$F$11+'Pesi e Budget Iniziale'!$F$12*VLOOKUP(B77,'FATTORE CASA'!$A$2:$B$21,2,FALSE)+VLOOKUP(B77,ALLENATORE!$A$2:$B$21,2,FALSE)*'Pesi e Budget Iniziale'!$F$13</f>
        <v>65.66940000000001</v>
      </c>
      <c r="J77" s="19">
        <f t="shared" si="2"/>
        <v>3.3218018914883203</v>
      </c>
      <c r="K77" s="19">
        <f t="shared" si="0"/>
        <v>3.3218018914883203</v>
      </c>
      <c r="L77" s="20">
        <f>$C77*'Pesi e Budget Iniziale'!$H$5+'Pesi e Budget Iniziale'!$H$6*'DIFENSORI - GE'!$D77+'DIFENSORI - GE'!$E77*'Pesi e Budget Iniziale'!$H$7+'Pesi e Budget Iniziale'!$H$8*'DIFENSORI - GE'!F77+'DIFENSORI - GE'!$G77*'Pesi e Budget Iniziale'!$H$9+'Pesi e Budget Iniziale'!$H$10*'DIFENSORI - GE'!$H77+VLOOKUP(B77,SQUADRE!$A$2:$B$21,2,FALSE)*'Pesi e Budget Iniziale'!$H$11+'Pesi e Budget Iniziale'!$H$12*VLOOKUP(B77,'FATTORE CASA'!$A$2:$B$21,2,FALSE)+VLOOKUP(B77,ALLENATORE!$A$2:$B$21,2,FALSE)*'Pesi e Budget Iniziale'!$H$13</f>
        <v>69.519400000000005</v>
      </c>
      <c r="M77" s="19">
        <f t="shared" si="3"/>
        <v>6.8967516457961437</v>
      </c>
      <c r="N77" s="19">
        <f t="shared" si="1"/>
        <v>6.8967516457961437</v>
      </c>
      <c r="P77" s="15"/>
    </row>
    <row r="78" spans="1:16" ht="12.75" customHeight="1" x14ac:dyDescent="0.15">
      <c r="A78" s="10" t="s">
        <v>331</v>
      </c>
      <c r="B78" s="26" t="s">
        <v>139</v>
      </c>
      <c r="C78" s="26">
        <v>7</v>
      </c>
      <c r="D78" s="26">
        <v>7</v>
      </c>
      <c r="E78" s="26">
        <v>6</v>
      </c>
      <c r="F78" s="26">
        <v>6</v>
      </c>
      <c r="G78" s="26">
        <v>6</v>
      </c>
      <c r="H78" s="26">
        <v>6</v>
      </c>
      <c r="I78" s="31">
        <f>$C78*'Pesi e Budget Iniziale'!$F$5+'Pesi e Budget Iniziale'!$F$6*'DIFENSORI - GE'!$D78+'DIFENSORI - GE'!$E78*'Pesi e Budget Iniziale'!$F$7+'Pesi e Budget Iniziale'!$F$8*'DIFENSORI - GE'!F78+'DIFENSORI - GE'!$G78*'Pesi e Budget Iniziale'!$F$9+'Pesi e Budget Iniziale'!$F$10*'DIFENSORI - GE'!$H78+VLOOKUP(B78,SQUADRE!$A$2:$B$21,2,FALSE)*'Pesi e Budget Iniziale'!$F$11+'Pesi e Budget Iniziale'!$F$12*VLOOKUP(B78,'FATTORE CASA'!$A$2:$B$21,2,FALSE)+VLOOKUP(B78,ALLENATORE!$A$2:$B$21,2,FALSE)*'Pesi e Budget Iniziale'!$F$13</f>
        <v>61.053200000000004</v>
      </c>
      <c r="J78" s="19">
        <f t="shared" si="2"/>
        <v>-2.4225983076157256</v>
      </c>
      <c r="K78" s="19">
        <f t="shared" si="0"/>
        <v>1</v>
      </c>
      <c r="L78" s="20">
        <f>$C78*'Pesi e Budget Iniziale'!$H$5+'Pesi e Budget Iniziale'!$H$6*'DIFENSORI - GE'!$D78+'DIFENSORI - GE'!$E78*'Pesi e Budget Iniziale'!$H$7+'Pesi e Budget Iniziale'!$H$8*'DIFENSORI - GE'!F78+'DIFENSORI - GE'!$G78*'Pesi e Budget Iniziale'!$H$9+'Pesi e Budget Iniziale'!$H$10*'DIFENSORI - GE'!$H78+VLOOKUP(B78,SQUADRE!$A$2:$B$21,2,FALSE)*'Pesi e Budget Iniziale'!$H$11+'Pesi e Budget Iniziale'!$H$12*VLOOKUP(B78,'FATTORE CASA'!$A$2:$B$21,2,FALSE)+VLOOKUP(B78,ALLENATORE!$A$2:$B$21,2,FALSE)*'Pesi e Budget Iniziale'!$H$13</f>
        <v>64.353200000000001</v>
      </c>
      <c r="M78" s="19">
        <f t="shared" si="3"/>
        <v>1.4315250371339907</v>
      </c>
      <c r="N78" s="19">
        <f t="shared" si="1"/>
        <v>1.4315250371339907</v>
      </c>
      <c r="P78" s="17"/>
    </row>
    <row r="79" spans="1:16" ht="12.75" customHeight="1" x14ac:dyDescent="0.15">
      <c r="A79" s="10" t="s">
        <v>335</v>
      </c>
      <c r="B79" s="26" t="s">
        <v>130</v>
      </c>
      <c r="C79" s="26">
        <v>8</v>
      </c>
      <c r="D79" s="26">
        <v>7</v>
      </c>
      <c r="E79" s="26">
        <v>5</v>
      </c>
      <c r="F79" s="26">
        <v>6</v>
      </c>
      <c r="G79" s="26">
        <v>6</v>
      </c>
      <c r="H79" s="26">
        <v>6</v>
      </c>
      <c r="I79" s="31">
        <f>$C79*'Pesi e Budget Iniziale'!$F$5+'Pesi e Budget Iniziale'!$F$6*'DIFENSORI - GE'!$D79+'DIFENSORI - GE'!$E79*'Pesi e Budget Iniziale'!$F$7+'Pesi e Budget Iniziale'!$F$8*'DIFENSORI - GE'!F79+'DIFENSORI - GE'!$G79*'Pesi e Budget Iniziale'!$F$9+'Pesi e Budget Iniziale'!$F$10*'DIFENSORI - GE'!$H79+VLOOKUP(B79,SQUADRE!$A$2:$B$21,2,FALSE)*'Pesi e Budget Iniziale'!$F$11+'Pesi e Budget Iniziale'!$F$12*VLOOKUP(B79,'FATTORE CASA'!$A$2:$B$21,2,FALSE)+VLOOKUP(B79,ALLENATORE!$A$2:$B$21,2,FALSE)*'Pesi e Budget Iniziale'!$F$13</f>
        <v>60.973499999999994</v>
      </c>
      <c r="J79" s="19">
        <f t="shared" si="2"/>
        <v>-2.5217770034843277</v>
      </c>
      <c r="K79" s="19">
        <f t="shared" si="0"/>
        <v>1</v>
      </c>
      <c r="L79" s="20">
        <f>$C79*'Pesi e Budget Iniziale'!$H$5+'Pesi e Budget Iniziale'!$H$6*'DIFENSORI - GE'!$D79+'DIFENSORI - GE'!$E79*'Pesi e Budget Iniziale'!$H$7+'Pesi e Budget Iniziale'!$H$8*'DIFENSORI - GE'!F79+'DIFENSORI - GE'!$G79*'Pesi e Budget Iniziale'!$H$9+'Pesi e Budget Iniziale'!$H$10*'DIFENSORI - GE'!$H79+VLOOKUP(B79,SQUADRE!$A$2:$B$21,2,FALSE)*'Pesi e Budget Iniziale'!$H$11+'Pesi e Budget Iniziale'!$H$12*VLOOKUP(B79,'FATTORE CASA'!$A$2:$B$21,2,FALSE)+VLOOKUP(B79,ALLENATORE!$A$2:$B$21,2,FALSE)*'Pesi e Budget Iniziale'!$H$13</f>
        <v>63.723499999999994</v>
      </c>
      <c r="M79" s="19">
        <f t="shared" si="3"/>
        <v>0.76537715368491988</v>
      </c>
      <c r="N79" s="19">
        <f t="shared" si="1"/>
        <v>0.76537715368491988</v>
      </c>
      <c r="P79" s="17"/>
    </row>
    <row r="80" spans="1:16" ht="12.75" customHeight="1" x14ac:dyDescent="0.15">
      <c r="A80" s="10" t="s">
        <v>339</v>
      </c>
      <c r="B80" s="26" t="s">
        <v>112</v>
      </c>
      <c r="C80" s="26">
        <v>9</v>
      </c>
      <c r="D80" s="26">
        <v>7</v>
      </c>
      <c r="E80" s="26">
        <v>5</v>
      </c>
      <c r="F80" s="26">
        <v>6</v>
      </c>
      <c r="G80" s="26">
        <v>6</v>
      </c>
      <c r="H80" s="26">
        <v>5</v>
      </c>
      <c r="I80" s="31">
        <f>$C80*'Pesi e Budget Iniziale'!$F$5+'Pesi e Budget Iniziale'!$F$6*'DIFENSORI - GE'!$D80+'DIFENSORI - GE'!$E80*'Pesi e Budget Iniziale'!$F$7+'Pesi e Budget Iniziale'!$F$8*'DIFENSORI - GE'!F80+'DIFENSORI - GE'!$G80*'Pesi e Budget Iniziale'!$F$9+'Pesi e Budget Iniziale'!$F$10*'DIFENSORI - GE'!$H80+VLOOKUP(B80,SQUADRE!$A$2:$B$21,2,FALSE)*'Pesi e Budget Iniziale'!$F$11+'Pesi e Budget Iniziale'!$F$12*VLOOKUP(B80,'FATTORE CASA'!$A$2:$B$21,2,FALSE)+VLOOKUP(B80,ALLENATORE!$A$2:$B$21,2,FALSE)*'Pesi e Budget Iniziale'!$F$13</f>
        <v>64.003999999999991</v>
      </c>
      <c r="J80" s="19">
        <f t="shared" si="2"/>
        <v>1.2493777999004365</v>
      </c>
      <c r="K80" s="19">
        <f t="shared" si="0"/>
        <v>1.2493777999004365</v>
      </c>
      <c r="L80" s="20">
        <f>$C80*'Pesi e Budget Iniziale'!$H$5+'Pesi e Budget Iniziale'!$H$6*'DIFENSORI - GE'!$D80+'DIFENSORI - GE'!$E80*'Pesi e Budget Iniziale'!$H$7+'Pesi e Budget Iniziale'!$H$8*'DIFENSORI - GE'!F80+'DIFENSORI - GE'!$G80*'Pesi e Budget Iniziale'!$H$9+'Pesi e Budget Iniziale'!$H$10*'DIFENSORI - GE'!$H80+VLOOKUP(B80,SQUADRE!$A$2:$B$21,2,FALSE)*'Pesi e Budget Iniziale'!$H$11+'Pesi e Budget Iniziale'!$H$12*VLOOKUP(B80,'FATTORE CASA'!$A$2:$B$21,2,FALSE)+VLOOKUP(B80,ALLENATORE!$A$2:$B$21,2,FALSE)*'Pesi e Budget Iniziale'!$H$13</f>
        <v>66.753999999999991</v>
      </c>
      <c r="M80" s="19">
        <f t="shared" si="3"/>
        <v>3.9712865721260613</v>
      </c>
      <c r="N80" s="19">
        <f t="shared" si="1"/>
        <v>3.9712865721260613</v>
      </c>
      <c r="P80" s="17"/>
    </row>
    <row r="81" spans="1:16" ht="12.75" customHeight="1" x14ac:dyDescent="0.15">
      <c r="A81" s="10" t="s">
        <v>344</v>
      </c>
      <c r="B81" s="26" t="s">
        <v>52</v>
      </c>
      <c r="C81" s="26">
        <v>8</v>
      </c>
      <c r="D81" s="26">
        <v>6</v>
      </c>
      <c r="E81" s="26">
        <v>7</v>
      </c>
      <c r="F81" s="26">
        <v>5</v>
      </c>
      <c r="G81" s="26">
        <v>6</v>
      </c>
      <c r="H81" s="26">
        <v>6</v>
      </c>
      <c r="I81" s="31">
        <f>$C81*'Pesi e Budget Iniziale'!$F$5+'Pesi e Budget Iniziale'!$F$6*'DIFENSORI - GE'!$D81+'DIFENSORI - GE'!$E81*'Pesi e Budget Iniziale'!$F$7+'Pesi e Budget Iniziale'!$F$8*'DIFENSORI - GE'!F81+'DIFENSORI - GE'!$G81*'Pesi e Budget Iniziale'!$F$9+'Pesi e Budget Iniziale'!$F$10*'DIFENSORI - GE'!$H81+VLOOKUP(B81,SQUADRE!$A$2:$B$21,2,FALSE)*'Pesi e Budget Iniziale'!$F$11+'Pesi e Budget Iniziale'!$F$12*VLOOKUP(B81,'FATTORE CASA'!$A$2:$B$21,2,FALSE)+VLOOKUP(B81,ALLENATORE!$A$2:$B$21,2,FALSE)*'Pesi e Budget Iniziale'!$F$13</f>
        <v>69.552499999999995</v>
      </c>
      <c r="J81" s="19">
        <f t="shared" si="2"/>
        <v>8.1539323046291656</v>
      </c>
      <c r="K81" s="19">
        <f t="shared" si="0"/>
        <v>8.1539323046291656</v>
      </c>
      <c r="L81" s="20">
        <f>$C81*'Pesi e Budget Iniziale'!$H$5+'Pesi e Budget Iniziale'!$H$6*'DIFENSORI - GE'!$D81+'DIFENSORI - GE'!$E81*'Pesi e Budget Iniziale'!$H$7+'Pesi e Budget Iniziale'!$H$8*'DIFENSORI - GE'!F81+'DIFENSORI - GE'!$G81*'Pesi e Budget Iniziale'!$H$9+'Pesi e Budget Iniziale'!$H$10*'DIFENSORI - GE'!$H81+VLOOKUP(B81,SQUADRE!$A$2:$B$21,2,FALSE)*'Pesi e Budget Iniziale'!$H$11+'Pesi e Budget Iniziale'!$H$12*VLOOKUP(B81,'FATTORE CASA'!$A$2:$B$21,2,FALSE)+VLOOKUP(B81,ALLENATORE!$A$2:$B$21,2,FALSE)*'Pesi e Budget Iniziale'!$H$13</f>
        <v>73.402499999999989</v>
      </c>
      <c r="M81" s="19">
        <f t="shared" si="3"/>
        <v>11.004610699664731</v>
      </c>
      <c r="N81" s="19">
        <f t="shared" si="1"/>
        <v>11.004610699664731</v>
      </c>
      <c r="P81" s="17"/>
    </row>
    <row r="82" spans="1:16" ht="12.75" customHeight="1" x14ac:dyDescent="0.15">
      <c r="A82" s="10" t="s">
        <v>348</v>
      </c>
      <c r="B82" s="26" t="s">
        <v>59</v>
      </c>
      <c r="C82" s="26">
        <v>6</v>
      </c>
      <c r="D82" s="26">
        <v>6</v>
      </c>
      <c r="E82" s="26">
        <v>7</v>
      </c>
      <c r="F82" s="26">
        <v>7</v>
      </c>
      <c r="G82" s="26">
        <v>6</v>
      </c>
      <c r="H82" s="26">
        <v>6</v>
      </c>
      <c r="I82" s="31">
        <f>$C82*'Pesi e Budget Iniziale'!$F$5+'Pesi e Budget Iniziale'!$F$6*'DIFENSORI - GE'!$D82+'DIFENSORI - GE'!$E82*'Pesi e Budget Iniziale'!$F$7+'Pesi e Budget Iniziale'!$F$8*'DIFENSORI - GE'!F82+'DIFENSORI - GE'!$G82*'Pesi e Budget Iniziale'!$F$9+'Pesi e Budget Iniziale'!$F$10*'DIFENSORI - GE'!$H82+VLOOKUP(B82,SQUADRE!$A$2:$B$21,2,FALSE)*'Pesi e Budget Iniziale'!$F$11+'Pesi e Budget Iniziale'!$F$12*VLOOKUP(B82,'FATTORE CASA'!$A$2:$B$21,2,FALSE)+VLOOKUP(B82,ALLENATORE!$A$2:$B$21,2,FALSE)*'Pesi e Budget Iniziale'!$F$13</f>
        <v>65.66940000000001</v>
      </c>
      <c r="J82" s="19">
        <f t="shared" si="2"/>
        <v>3.3218018914883203</v>
      </c>
      <c r="K82" s="19">
        <f t="shared" si="0"/>
        <v>3.3218018914883203</v>
      </c>
      <c r="L82" s="20">
        <f>$C82*'Pesi e Budget Iniziale'!$H$5+'Pesi e Budget Iniziale'!$H$6*'DIFENSORI - GE'!$D82+'DIFENSORI - GE'!$E82*'Pesi e Budget Iniziale'!$H$7+'Pesi e Budget Iniziale'!$H$8*'DIFENSORI - GE'!F82+'DIFENSORI - GE'!$G82*'Pesi e Budget Iniziale'!$H$9+'Pesi e Budget Iniziale'!$H$10*'DIFENSORI - GE'!$H82+VLOOKUP(B82,SQUADRE!$A$2:$B$21,2,FALSE)*'Pesi e Budget Iniziale'!$H$11+'Pesi e Budget Iniziale'!$H$12*VLOOKUP(B82,'FATTORE CASA'!$A$2:$B$21,2,FALSE)+VLOOKUP(B82,ALLENATORE!$A$2:$B$21,2,FALSE)*'Pesi e Budget Iniziale'!$H$13</f>
        <v>69.519400000000005</v>
      </c>
      <c r="M82" s="19">
        <f t="shared" si="3"/>
        <v>6.8967516457961437</v>
      </c>
      <c r="N82" s="19">
        <f t="shared" si="1"/>
        <v>6.8967516457961437</v>
      </c>
      <c r="P82" s="17"/>
    </row>
    <row r="83" spans="1:16" ht="12.75" customHeight="1" x14ac:dyDescent="0.15">
      <c r="A83" s="10" t="s">
        <v>352</v>
      </c>
      <c r="B83" s="26" t="s">
        <v>19</v>
      </c>
      <c r="C83" s="26">
        <v>8</v>
      </c>
      <c r="D83" s="26">
        <v>6</v>
      </c>
      <c r="E83" s="26">
        <v>6</v>
      </c>
      <c r="F83" s="26">
        <v>6</v>
      </c>
      <c r="G83" s="26">
        <v>6</v>
      </c>
      <c r="H83" s="26">
        <v>6</v>
      </c>
      <c r="I83" s="31">
        <f>$C83*'Pesi e Budget Iniziale'!$F$5+'Pesi e Budget Iniziale'!$F$6*'DIFENSORI - GE'!$D83+'DIFENSORI - GE'!$E83*'Pesi e Budget Iniziale'!$F$7+'Pesi e Budget Iniziale'!$F$8*'DIFENSORI - GE'!F83+'DIFENSORI - GE'!$G83*'Pesi e Budget Iniziale'!$F$9+'Pesi e Budget Iniziale'!$F$10*'DIFENSORI - GE'!$H83+VLOOKUP(B83,SQUADRE!$A$2:$B$21,2,FALSE)*'Pesi e Budget Iniziale'!$F$11+'Pesi e Budget Iniziale'!$F$12*VLOOKUP(B83,'FATTORE CASA'!$A$2:$B$21,2,FALSE)+VLOOKUP(B83,ALLENATORE!$A$2:$B$21,2,FALSE)*'Pesi e Budget Iniziale'!$F$13</f>
        <v>65.755499999999998</v>
      </c>
      <c r="J83" s="19">
        <f t="shared" si="2"/>
        <v>3.4289447486311602</v>
      </c>
      <c r="K83" s="19">
        <f t="shared" si="0"/>
        <v>3.4289447486311602</v>
      </c>
      <c r="L83" s="20">
        <f>$C83*'Pesi e Budget Iniziale'!$H$5+'Pesi e Budget Iniziale'!$H$6*'DIFENSORI - GE'!$D83+'DIFENSORI - GE'!$E83*'Pesi e Budget Iniziale'!$H$7+'Pesi e Budget Iniziale'!$H$8*'DIFENSORI - GE'!F83+'DIFENSORI - GE'!$G83*'Pesi e Budget Iniziale'!$H$9+'Pesi e Budget Iniziale'!$H$10*'DIFENSORI - GE'!$H83+VLOOKUP(B83,SQUADRE!$A$2:$B$21,2,FALSE)*'Pesi e Budget Iniziale'!$H$11+'Pesi e Budget Iniziale'!$H$12*VLOOKUP(B83,'FATTORE CASA'!$A$2:$B$21,2,FALSE)+VLOOKUP(B83,ALLENATORE!$A$2:$B$21,2,FALSE)*'Pesi e Budget Iniziale'!$H$13</f>
        <v>69.055499999999995</v>
      </c>
      <c r="M83" s="19">
        <f t="shared" si="3"/>
        <v>6.4060004894803946</v>
      </c>
      <c r="N83" s="19">
        <f t="shared" si="1"/>
        <v>6.4060004894803946</v>
      </c>
      <c r="P83" s="17"/>
    </row>
    <row r="84" spans="1:16" ht="12.75" customHeight="1" x14ac:dyDescent="0.15">
      <c r="A84" s="10" t="s">
        <v>356</v>
      </c>
      <c r="B84" s="26" t="s">
        <v>117</v>
      </c>
      <c r="C84" s="26">
        <v>7</v>
      </c>
      <c r="D84" s="26">
        <v>7</v>
      </c>
      <c r="E84" s="26">
        <v>6</v>
      </c>
      <c r="F84" s="26">
        <v>6</v>
      </c>
      <c r="G84" s="26">
        <v>6</v>
      </c>
      <c r="H84" s="26">
        <v>6</v>
      </c>
      <c r="I84" s="31">
        <f>$C84*'Pesi e Budget Iniziale'!$F$5+'Pesi e Budget Iniziale'!$F$6*'DIFENSORI - GE'!$D84+'DIFENSORI - GE'!$E84*'Pesi e Budget Iniziale'!$F$7+'Pesi e Budget Iniziale'!$F$8*'DIFENSORI - GE'!F84+'DIFENSORI - GE'!$G84*'Pesi e Budget Iniziale'!$F$9+'Pesi e Budget Iniziale'!$F$10*'DIFENSORI - GE'!$H84+VLOOKUP(B84,SQUADRE!$A$2:$B$21,2,FALSE)*'Pesi e Budget Iniziale'!$F$11+'Pesi e Budget Iniziale'!$F$12*VLOOKUP(B84,'FATTORE CASA'!$A$2:$B$21,2,FALSE)+VLOOKUP(B84,ALLENATORE!$A$2:$B$21,2,FALSE)*'Pesi e Budget Iniziale'!$F$13</f>
        <v>63.2502</v>
      </c>
      <c r="J84" s="19">
        <f t="shared" si="2"/>
        <v>0.31134892981582851</v>
      </c>
      <c r="K84" s="19">
        <f t="shared" si="0"/>
        <v>0.31134892981582851</v>
      </c>
      <c r="L84" s="20">
        <f>$C84*'Pesi e Budget Iniziale'!$H$5+'Pesi e Budget Iniziale'!$H$6*'DIFENSORI - GE'!$D84+'DIFENSORI - GE'!$E84*'Pesi e Budget Iniziale'!$H$7+'Pesi e Budget Iniziale'!$H$8*'DIFENSORI - GE'!F84+'DIFENSORI - GE'!$G84*'Pesi e Budget Iniziale'!$H$9+'Pesi e Budget Iniziale'!$H$10*'DIFENSORI - GE'!$H84+VLOOKUP(B84,SQUADRE!$A$2:$B$21,2,FALSE)*'Pesi e Budget Iniziale'!$H$11+'Pesi e Budget Iniziale'!$H$12*VLOOKUP(B84,'FATTORE CASA'!$A$2:$B$21,2,FALSE)+VLOOKUP(B84,ALLENATORE!$A$2:$B$21,2,FALSE)*'Pesi e Budget Iniziale'!$H$13</f>
        <v>66.550200000000004</v>
      </c>
      <c r="M84" s="19">
        <f t="shared" si="3"/>
        <v>3.7556903538524224</v>
      </c>
      <c r="N84" s="19">
        <f t="shared" si="1"/>
        <v>3.7556903538524224</v>
      </c>
      <c r="P84" s="17"/>
    </row>
    <row r="85" spans="1:16" ht="12.75" customHeight="1" x14ac:dyDescent="0.15">
      <c r="A85" s="10" t="s">
        <v>361</v>
      </c>
      <c r="B85" s="26" t="s">
        <v>142</v>
      </c>
      <c r="C85" s="26">
        <v>4</v>
      </c>
      <c r="D85" s="26">
        <v>7</v>
      </c>
      <c r="E85" s="26">
        <v>7</v>
      </c>
      <c r="F85" s="26">
        <v>6</v>
      </c>
      <c r="G85" s="26">
        <v>7</v>
      </c>
      <c r="H85" s="26">
        <v>7</v>
      </c>
      <c r="I85" s="31">
        <f>$C85*'Pesi e Budget Iniziale'!$F$5+'Pesi e Budget Iniziale'!$F$6*'DIFENSORI - GE'!$D85+'DIFENSORI - GE'!$E85*'Pesi e Budget Iniziale'!$F$7+'Pesi e Budget Iniziale'!$F$8*'DIFENSORI - GE'!F85+'DIFENSORI - GE'!$G85*'Pesi e Budget Iniziale'!$F$9+'Pesi e Budget Iniziale'!$F$10*'DIFENSORI - GE'!$H85+VLOOKUP(B85,SQUADRE!$A$2:$B$21,2,FALSE)*'Pesi e Budget Iniziale'!$F$11+'Pesi e Budget Iniziale'!$F$12*VLOOKUP(B85,'FATTORE CASA'!$A$2:$B$21,2,FALSE)+VLOOKUP(B85,ALLENATORE!$A$2:$B$21,2,FALSE)*'Pesi e Budget Iniziale'!$F$13</f>
        <v>62.908900000000003</v>
      </c>
      <c r="J85" s="19">
        <f t="shared" si="2"/>
        <v>-0.11336485813837527</v>
      </c>
      <c r="K85" s="19">
        <f t="shared" si="0"/>
        <v>1</v>
      </c>
      <c r="L85" s="20">
        <f>$C85*'Pesi e Budget Iniziale'!$H$5+'Pesi e Budget Iniziale'!$H$6*'DIFENSORI - GE'!$D85+'DIFENSORI - GE'!$E85*'Pesi e Budget Iniziale'!$H$7+'Pesi e Budget Iniziale'!$H$8*'DIFENSORI - GE'!F85+'DIFENSORI - GE'!$G85*'Pesi e Budget Iniziale'!$H$9+'Pesi e Budget Iniziale'!$H$10*'DIFENSORI - GE'!$H85+VLOOKUP(B85,SQUADRE!$A$2:$B$21,2,FALSE)*'Pesi e Budget Iniziale'!$H$11+'Pesi e Budget Iniziale'!$H$12*VLOOKUP(B85,'FATTORE CASA'!$A$2:$B$21,2,FALSE)+VLOOKUP(B85,ALLENATORE!$A$2:$B$21,2,FALSE)*'Pesi e Budget Iniziale'!$H$13</f>
        <v>66.758899999999997</v>
      </c>
      <c r="M85" s="19">
        <f t="shared" si="3"/>
        <v>3.9764701907204802</v>
      </c>
      <c r="N85" s="19">
        <f t="shared" si="1"/>
        <v>3.9764701907204802</v>
      </c>
      <c r="P85" s="12"/>
    </row>
    <row r="86" spans="1:16" ht="12.75" customHeight="1" x14ac:dyDescent="0.15">
      <c r="A86" s="10" t="s">
        <v>366</v>
      </c>
      <c r="B86" s="26" t="s">
        <v>117</v>
      </c>
      <c r="C86" s="26">
        <v>7</v>
      </c>
      <c r="D86" s="26">
        <v>7</v>
      </c>
      <c r="E86" s="26">
        <v>6</v>
      </c>
      <c r="F86" s="26">
        <v>6</v>
      </c>
      <c r="G86" s="26">
        <v>6</v>
      </c>
      <c r="H86" s="26">
        <v>6</v>
      </c>
      <c r="I86" s="31">
        <f>$C86*'Pesi e Budget Iniziale'!$F$5+'Pesi e Budget Iniziale'!$F$6*'DIFENSORI - GE'!$D86+'DIFENSORI - GE'!$E86*'Pesi e Budget Iniziale'!$F$7+'Pesi e Budget Iniziale'!$F$8*'DIFENSORI - GE'!F86+'DIFENSORI - GE'!$G86*'Pesi e Budget Iniziale'!$F$9+'Pesi e Budget Iniziale'!$F$10*'DIFENSORI - GE'!$H86+VLOOKUP(B86,SQUADRE!$A$2:$B$21,2,FALSE)*'Pesi e Budget Iniziale'!$F$11+'Pesi e Budget Iniziale'!$F$12*VLOOKUP(B86,'FATTORE CASA'!$A$2:$B$21,2,FALSE)+VLOOKUP(B86,ALLENATORE!$A$2:$B$21,2,FALSE)*'Pesi e Budget Iniziale'!$F$13</f>
        <v>63.2502</v>
      </c>
      <c r="J86" s="19">
        <f t="shared" si="2"/>
        <v>0.31134892981582851</v>
      </c>
      <c r="K86" s="19">
        <f t="shared" si="0"/>
        <v>0.31134892981582851</v>
      </c>
      <c r="L86" s="20">
        <f>$C86*'Pesi e Budget Iniziale'!$H$5+'Pesi e Budget Iniziale'!$H$6*'DIFENSORI - GE'!$D86+'DIFENSORI - GE'!$E86*'Pesi e Budget Iniziale'!$H$7+'Pesi e Budget Iniziale'!$H$8*'DIFENSORI - GE'!F86+'DIFENSORI - GE'!$G86*'Pesi e Budget Iniziale'!$H$9+'Pesi e Budget Iniziale'!$H$10*'DIFENSORI - GE'!$H86+VLOOKUP(B86,SQUADRE!$A$2:$B$21,2,FALSE)*'Pesi e Budget Iniziale'!$H$11+'Pesi e Budget Iniziale'!$H$12*VLOOKUP(B86,'FATTORE CASA'!$A$2:$B$21,2,FALSE)+VLOOKUP(B86,ALLENATORE!$A$2:$B$21,2,FALSE)*'Pesi e Budget Iniziale'!$H$13</f>
        <v>66.550200000000004</v>
      </c>
      <c r="M86" s="19">
        <f t="shared" si="3"/>
        <v>3.7556903538524224</v>
      </c>
      <c r="N86" s="19">
        <f t="shared" si="1"/>
        <v>3.7556903538524224</v>
      </c>
      <c r="P86" s="17"/>
    </row>
    <row r="87" spans="1:16" ht="12.75" customHeight="1" x14ac:dyDescent="0.15">
      <c r="A87" s="10" t="s">
        <v>370</v>
      </c>
      <c r="B87" s="26" t="s">
        <v>107</v>
      </c>
      <c r="C87" s="26">
        <v>7</v>
      </c>
      <c r="D87" s="26">
        <v>7</v>
      </c>
      <c r="E87" s="26">
        <v>6</v>
      </c>
      <c r="F87" s="26">
        <v>6</v>
      </c>
      <c r="G87" s="26">
        <v>6</v>
      </c>
      <c r="H87" s="26">
        <v>6</v>
      </c>
      <c r="I87" s="31">
        <f>$C87*'Pesi e Budget Iniziale'!$F$5+'Pesi e Budget Iniziale'!$F$6*'DIFENSORI - GE'!$D87+'DIFENSORI - GE'!$E87*'Pesi e Budget Iniziale'!$F$7+'Pesi e Budget Iniziale'!$F$8*'DIFENSORI - GE'!F87+'DIFENSORI - GE'!$G87*'Pesi e Budget Iniziale'!$F$9+'Pesi e Budget Iniziale'!$F$10*'DIFENSORI - GE'!$H87+VLOOKUP(B87,SQUADRE!$A$2:$B$21,2,FALSE)*'Pesi e Budget Iniziale'!$F$11+'Pesi e Budget Iniziale'!$F$12*VLOOKUP(B87,'FATTORE CASA'!$A$2:$B$21,2,FALSE)+VLOOKUP(B87,ALLENATORE!$A$2:$B$21,2,FALSE)*'Pesi e Budget Iniziale'!$F$13</f>
        <v>63.357700000000001</v>
      </c>
      <c r="J87" s="19">
        <f t="shared" si="2"/>
        <v>0.44512195121951237</v>
      </c>
      <c r="K87" s="19">
        <f t="shared" si="0"/>
        <v>0.44512195121951237</v>
      </c>
      <c r="L87" s="20">
        <f>$C87*'Pesi e Budget Iniziale'!$H$5+'Pesi e Budget Iniziale'!$H$6*'DIFENSORI - GE'!$D87+'DIFENSORI - GE'!$E87*'Pesi e Budget Iniziale'!$H$7+'Pesi e Budget Iniziale'!$H$8*'DIFENSORI - GE'!F87+'DIFENSORI - GE'!$G87*'Pesi e Budget Iniziale'!$H$9+'Pesi e Budget Iniziale'!$H$10*'DIFENSORI - GE'!$H87+VLOOKUP(B87,SQUADRE!$A$2:$B$21,2,FALSE)*'Pesi e Budget Iniziale'!$H$11+'Pesi e Budget Iniziale'!$H$12*VLOOKUP(B87,'FATTORE CASA'!$A$2:$B$21,2,FALSE)+VLOOKUP(B87,ALLENATORE!$A$2:$B$21,2,FALSE)*'Pesi e Budget Iniziale'!$H$13</f>
        <v>66.657700000000006</v>
      </c>
      <c r="M87" s="19">
        <f t="shared" si="3"/>
        <v>3.8694125985257202</v>
      </c>
      <c r="N87" s="19">
        <f t="shared" si="1"/>
        <v>3.8694125985257202</v>
      </c>
      <c r="P87" s="17"/>
    </row>
    <row r="88" spans="1:16" ht="12.75" customHeight="1" x14ac:dyDescent="0.15">
      <c r="A88" s="10" t="s">
        <v>374</v>
      </c>
      <c r="B88" s="26" t="s">
        <v>139</v>
      </c>
      <c r="C88" s="26">
        <v>6</v>
      </c>
      <c r="D88" s="26">
        <v>8</v>
      </c>
      <c r="E88" s="26">
        <v>6</v>
      </c>
      <c r="F88" s="26">
        <v>6</v>
      </c>
      <c r="G88" s="26">
        <v>6</v>
      </c>
      <c r="H88" s="26">
        <v>6</v>
      </c>
      <c r="I88" s="31">
        <f>$C88*'Pesi e Budget Iniziale'!$F$5+'Pesi e Budget Iniziale'!$F$6*'DIFENSORI - GE'!$D88+'DIFENSORI - GE'!$E88*'Pesi e Budget Iniziale'!$F$7+'Pesi e Budget Iniziale'!$F$8*'DIFENSORI - GE'!F88+'DIFENSORI - GE'!$G88*'Pesi e Budget Iniziale'!$F$9+'Pesi e Budget Iniziale'!$F$10*'DIFENSORI - GE'!$H88+VLOOKUP(B88,SQUADRE!$A$2:$B$21,2,FALSE)*'Pesi e Budget Iniziale'!$F$11+'Pesi e Budget Iniziale'!$F$12*VLOOKUP(B88,'FATTORE CASA'!$A$2:$B$21,2,FALSE)+VLOOKUP(B88,ALLENATORE!$A$2:$B$21,2,FALSE)*'Pesi e Budget Iniziale'!$F$13</f>
        <v>61.057400000000008</v>
      </c>
      <c r="J88" s="19">
        <f t="shared" si="2"/>
        <v>-2.4173718267794868</v>
      </c>
      <c r="K88" s="19">
        <f t="shared" si="0"/>
        <v>1</v>
      </c>
      <c r="L88" s="20">
        <f>$C88*'Pesi e Budget Iniziale'!$H$5+'Pesi e Budget Iniziale'!$H$6*'DIFENSORI - GE'!$D88+'DIFENSORI - GE'!$E88*'Pesi e Budget Iniziale'!$H$7+'Pesi e Budget Iniziale'!$H$8*'DIFENSORI - GE'!F88+'DIFENSORI - GE'!$G88*'Pesi e Budget Iniziale'!$H$9+'Pesi e Budget Iniziale'!$H$10*'DIFENSORI - GE'!$H88+VLOOKUP(B88,SQUADRE!$A$2:$B$21,2,FALSE)*'Pesi e Budget Iniziale'!$H$11+'Pesi e Budget Iniziale'!$H$12*VLOOKUP(B88,'FATTORE CASA'!$A$2:$B$21,2,FALSE)+VLOOKUP(B88,ALLENATORE!$A$2:$B$21,2,FALSE)*'Pesi e Budget Iniziale'!$H$13</f>
        <v>64.357399999999998</v>
      </c>
      <c r="M88" s="19">
        <f t="shared" si="3"/>
        <v>1.4359681387863397</v>
      </c>
      <c r="N88" s="19">
        <f t="shared" si="1"/>
        <v>1.4359681387863397</v>
      </c>
      <c r="P88" s="17"/>
    </row>
    <row r="89" spans="1:16" ht="12.75" customHeight="1" x14ac:dyDescent="0.15">
      <c r="A89" s="10" t="s">
        <v>379</v>
      </c>
      <c r="B89" s="26" t="s">
        <v>117</v>
      </c>
      <c r="C89" s="26">
        <v>7</v>
      </c>
      <c r="D89" s="26">
        <v>8</v>
      </c>
      <c r="E89" s="26">
        <v>6</v>
      </c>
      <c r="F89" s="26">
        <v>5</v>
      </c>
      <c r="G89" s="26">
        <v>6</v>
      </c>
      <c r="H89" s="26">
        <v>6</v>
      </c>
      <c r="I89" s="31">
        <f>$C89*'Pesi e Budget Iniziale'!$F$5+'Pesi e Budget Iniziale'!$F$6*'DIFENSORI - GE'!$D89+'DIFENSORI - GE'!$E89*'Pesi e Budget Iniziale'!$F$7+'Pesi e Budget Iniziale'!$F$8*'DIFENSORI - GE'!F89+'DIFENSORI - GE'!$G89*'Pesi e Budget Iniziale'!$F$9+'Pesi e Budget Iniziale'!$F$10*'DIFENSORI - GE'!$H89+VLOOKUP(B89,SQUADRE!$A$2:$B$21,2,FALSE)*'Pesi e Budget Iniziale'!$F$11+'Pesi e Budget Iniziale'!$F$12*VLOOKUP(B89,'FATTORE CASA'!$A$2:$B$21,2,FALSE)+VLOOKUP(B89,ALLENATORE!$A$2:$B$21,2,FALSE)*'Pesi e Budget Iniziale'!$F$13</f>
        <v>63.337700000000005</v>
      </c>
      <c r="J89" s="19">
        <f t="shared" si="2"/>
        <v>0.42023394723743834</v>
      </c>
      <c r="K89" s="19">
        <f t="shared" si="0"/>
        <v>0.42023394723743834</v>
      </c>
      <c r="L89" s="20">
        <f>$C89*'Pesi e Budget Iniziale'!$H$5+'Pesi e Budget Iniziale'!$H$6*'DIFENSORI - GE'!$D89+'DIFENSORI - GE'!$E89*'Pesi e Budget Iniziale'!$H$7+'Pesi e Budget Iniziale'!$H$8*'DIFENSORI - GE'!F89+'DIFENSORI - GE'!$G89*'Pesi e Budget Iniziale'!$H$9+'Pesi e Budget Iniziale'!$H$10*'DIFENSORI - GE'!$H89+VLOOKUP(B89,SQUADRE!$A$2:$B$21,2,FALSE)*'Pesi e Budget Iniziale'!$H$11+'Pesi e Budget Iniziale'!$H$12*VLOOKUP(B89,'FATTORE CASA'!$A$2:$B$21,2,FALSE)+VLOOKUP(B89,ALLENATORE!$A$2:$B$21,2,FALSE)*'Pesi e Budget Iniziale'!$H$13</f>
        <v>66.637700000000009</v>
      </c>
      <c r="M89" s="19">
        <f t="shared" si="3"/>
        <v>3.8482549716097623</v>
      </c>
      <c r="N89" s="19">
        <f t="shared" si="1"/>
        <v>3.8482549716097623</v>
      </c>
      <c r="P89" s="12"/>
    </row>
    <row r="90" spans="1:16" ht="12.75" customHeight="1" x14ac:dyDescent="0.15">
      <c r="A90" s="10" t="s">
        <v>383</v>
      </c>
      <c r="B90" s="26" t="s">
        <v>52</v>
      </c>
      <c r="C90" s="26">
        <v>7</v>
      </c>
      <c r="D90" s="26">
        <v>7</v>
      </c>
      <c r="E90" s="26">
        <v>7</v>
      </c>
      <c r="F90" s="26">
        <v>5</v>
      </c>
      <c r="G90" s="26">
        <v>5</v>
      </c>
      <c r="H90" s="26">
        <v>7</v>
      </c>
      <c r="I90" s="31">
        <f>$C90*'Pesi e Budget Iniziale'!$F$5+'Pesi e Budget Iniziale'!$F$6*'DIFENSORI - GE'!$D90+'DIFENSORI - GE'!$E90*'Pesi e Budget Iniziale'!$F$7+'Pesi e Budget Iniziale'!$F$8*'DIFENSORI - GE'!F90+'DIFENSORI - GE'!$G90*'Pesi e Budget Iniziale'!$F$9+'Pesi e Budget Iniziale'!$F$10*'DIFENSORI - GE'!$H90+VLOOKUP(B90,SQUADRE!$A$2:$B$21,2,FALSE)*'Pesi e Budget Iniziale'!$F$11+'Pesi e Budget Iniziale'!$F$12*VLOOKUP(B90,'FATTORE CASA'!$A$2:$B$21,2,FALSE)+VLOOKUP(B90,ALLENATORE!$A$2:$B$21,2,FALSE)*'Pesi e Budget Iniziale'!$F$13</f>
        <v>69.556699999999992</v>
      </c>
      <c r="J90" s="19">
        <f t="shared" si="2"/>
        <v>8.1591587854654009</v>
      </c>
      <c r="K90" s="19">
        <f t="shared" si="0"/>
        <v>8.1591587854654009</v>
      </c>
      <c r="L90" s="20">
        <f>$C90*'Pesi e Budget Iniziale'!$H$5+'Pesi e Budget Iniziale'!$H$6*'DIFENSORI - GE'!$D90+'DIFENSORI - GE'!$E90*'Pesi e Budget Iniziale'!$H$7+'Pesi e Budget Iniziale'!$H$8*'DIFENSORI - GE'!F90+'DIFENSORI - GE'!$G90*'Pesi e Budget Iniziale'!$H$9+'Pesi e Budget Iniziale'!$H$10*'DIFENSORI - GE'!$H90+VLOOKUP(B90,SQUADRE!$A$2:$B$21,2,FALSE)*'Pesi e Budget Iniziale'!$H$11+'Pesi e Budget Iniziale'!$H$12*VLOOKUP(B90,'FATTORE CASA'!$A$2:$B$21,2,FALSE)+VLOOKUP(B90,ALLENATORE!$A$2:$B$21,2,FALSE)*'Pesi e Budget Iniziale'!$H$13</f>
        <v>73.406699999999987</v>
      </c>
      <c r="M90" s="19">
        <f t="shared" si="3"/>
        <v>11.009053801317082</v>
      </c>
      <c r="N90" s="19">
        <f t="shared" si="1"/>
        <v>11.009053801317082</v>
      </c>
      <c r="P90" s="17"/>
    </row>
    <row r="91" spans="1:16" ht="12.75" customHeight="1" x14ac:dyDescent="0.15">
      <c r="A91" s="10" t="s">
        <v>387</v>
      </c>
      <c r="B91" s="26" t="s">
        <v>102</v>
      </c>
      <c r="C91" s="26">
        <v>7</v>
      </c>
      <c r="D91" s="26">
        <v>8</v>
      </c>
      <c r="E91" s="26">
        <v>6</v>
      </c>
      <c r="F91" s="26">
        <v>6</v>
      </c>
      <c r="G91" s="26">
        <v>5</v>
      </c>
      <c r="H91" s="26">
        <v>6</v>
      </c>
      <c r="I91" s="31">
        <f>$C91*'Pesi e Budget Iniziale'!$F$5+'Pesi e Budget Iniziale'!$F$6*'DIFENSORI - GE'!$D91+'DIFENSORI - GE'!$E91*'Pesi e Budget Iniziale'!$F$7+'Pesi e Budget Iniziale'!$F$8*'DIFENSORI - GE'!F91+'DIFENSORI - GE'!$G91*'Pesi e Budget Iniziale'!$F$9+'Pesi e Budget Iniziale'!$F$10*'DIFENSORI - GE'!$H91+VLOOKUP(B91,SQUADRE!$A$2:$B$21,2,FALSE)*'Pesi e Budget Iniziale'!$F$11+'Pesi e Budget Iniziale'!$F$12*VLOOKUP(B91,'FATTORE CASA'!$A$2:$B$21,2,FALSE)+VLOOKUP(B91,ALLENATORE!$A$2:$B$21,2,FALSE)*'Pesi e Budget Iniziale'!$F$13</f>
        <v>63.406400000000005</v>
      </c>
      <c r="J91" s="19">
        <f t="shared" si="2"/>
        <v>0.5057242409158853</v>
      </c>
      <c r="K91" s="19">
        <f t="shared" si="0"/>
        <v>0.5057242409158853</v>
      </c>
      <c r="L91" s="20">
        <f>$C91*'Pesi e Budget Iniziale'!$H$5+'Pesi e Budget Iniziale'!$H$6*'DIFENSORI - GE'!$D91+'DIFENSORI - GE'!$E91*'Pesi e Budget Iniziale'!$H$7+'Pesi e Budget Iniziale'!$H$8*'DIFENSORI - GE'!F91+'DIFENSORI - GE'!$G91*'Pesi e Budget Iniziale'!$H$9+'Pesi e Budget Iniziale'!$H$10*'DIFENSORI - GE'!$H91+VLOOKUP(B91,SQUADRE!$A$2:$B$21,2,FALSE)*'Pesi e Budget Iniziale'!$H$11+'Pesi e Budget Iniziale'!$H$12*VLOOKUP(B91,'FATTORE CASA'!$A$2:$B$21,2,FALSE)+VLOOKUP(B91,ALLENATORE!$A$2:$B$21,2,FALSE)*'Pesi e Budget Iniziale'!$H$13</f>
        <v>66.706400000000002</v>
      </c>
      <c r="M91" s="19">
        <f t="shared" si="3"/>
        <v>3.9209314200660828</v>
      </c>
      <c r="N91" s="19">
        <f t="shared" si="1"/>
        <v>3.9209314200660828</v>
      </c>
      <c r="P91" s="17"/>
    </row>
    <row r="92" spans="1:16" ht="12.75" customHeight="1" x14ac:dyDescent="0.15">
      <c r="A92" s="10" t="s">
        <v>311</v>
      </c>
      <c r="B92" s="26" t="s">
        <v>19</v>
      </c>
      <c r="C92" s="26">
        <v>8</v>
      </c>
      <c r="D92" s="26">
        <v>5</v>
      </c>
      <c r="E92" s="26">
        <v>6</v>
      </c>
      <c r="F92" s="26">
        <v>7</v>
      </c>
      <c r="G92" s="26">
        <v>6</v>
      </c>
      <c r="H92" s="26">
        <v>5</v>
      </c>
      <c r="I92" s="31">
        <f>$C92*'Pesi e Budget Iniziale'!$F$5+'Pesi e Budget Iniziale'!$F$6*'DIFENSORI - GE'!$D92+'DIFENSORI - GE'!$E92*'Pesi e Budget Iniziale'!$F$7+'Pesi e Budget Iniziale'!$F$8*'DIFENSORI - GE'!F92+'DIFENSORI - GE'!$G92*'Pesi e Budget Iniziale'!$F$9+'Pesi e Budget Iniziale'!$F$10*'DIFENSORI - GE'!$H92+VLOOKUP(B92,SQUADRE!$A$2:$B$21,2,FALSE)*'Pesi e Budget Iniziale'!$F$11+'Pesi e Budget Iniziale'!$F$12*VLOOKUP(B92,'FATTORE CASA'!$A$2:$B$21,2,FALSE)+VLOOKUP(B92,ALLENATORE!$A$2:$B$21,2,FALSE)*'Pesi e Budget Iniziale'!$F$13</f>
        <v>64.334699999999998</v>
      </c>
      <c r="J92" s="19">
        <f t="shared" si="2"/>
        <v>1.6609009457441495</v>
      </c>
      <c r="K92" s="19">
        <f t="shared" si="0"/>
        <v>1.6609009457441495</v>
      </c>
      <c r="L92" s="20">
        <f>$C92*'Pesi e Budget Iniziale'!$H$5+'Pesi e Budget Iniziale'!$H$6*'DIFENSORI - GE'!$D92+'DIFENSORI - GE'!$E92*'Pesi e Budget Iniziale'!$H$7+'Pesi e Budget Iniziale'!$H$8*'DIFENSORI - GE'!F92+'DIFENSORI - GE'!$G92*'Pesi e Budget Iniziale'!$H$9+'Pesi e Budget Iniziale'!$H$10*'DIFENSORI - GE'!$H92+VLOOKUP(B92,SQUADRE!$A$2:$B$21,2,FALSE)*'Pesi e Budget Iniziale'!$H$11+'Pesi e Budget Iniziale'!$H$12*VLOOKUP(B92,'FATTORE CASA'!$A$2:$B$21,2,FALSE)+VLOOKUP(B92,ALLENATORE!$A$2:$B$21,2,FALSE)*'Pesi e Budget Iniziale'!$H$13</f>
        <v>67.634699999999995</v>
      </c>
      <c r="M92" s="19">
        <f t="shared" si="3"/>
        <v>4.9029626733704532</v>
      </c>
      <c r="N92" s="19">
        <f t="shared" si="1"/>
        <v>4.9029626733704532</v>
      </c>
      <c r="P92" s="17"/>
    </row>
    <row r="93" spans="1:16" ht="12.75" customHeight="1" x14ac:dyDescent="0.15">
      <c r="A93" s="10" t="s">
        <v>394</v>
      </c>
      <c r="B93" s="26" t="s">
        <v>98</v>
      </c>
      <c r="C93" s="26">
        <v>8</v>
      </c>
      <c r="D93" s="26">
        <v>7</v>
      </c>
      <c r="E93" s="26">
        <v>6</v>
      </c>
      <c r="F93" s="26">
        <v>4</v>
      </c>
      <c r="G93" s="26">
        <v>6</v>
      </c>
      <c r="H93" s="26">
        <v>6</v>
      </c>
      <c r="I93" s="31">
        <f>$C93*'Pesi e Budget Iniziale'!$F$5+'Pesi e Budget Iniziale'!$F$6*'DIFENSORI - GE'!$D93+'DIFENSORI - GE'!$E93*'Pesi e Budget Iniziale'!$F$7+'Pesi e Budget Iniziale'!$F$8*'DIFENSORI - GE'!F93+'DIFENSORI - GE'!$G93*'Pesi e Budget Iniziale'!$F$9+'Pesi e Budget Iniziale'!$F$10*'DIFENSORI - GE'!$H93+VLOOKUP(B93,SQUADRE!$A$2:$B$21,2,FALSE)*'Pesi e Budget Iniziale'!$F$11+'Pesi e Budget Iniziale'!$F$12*VLOOKUP(B93,'FATTORE CASA'!$A$2:$B$21,2,FALSE)+VLOOKUP(B93,ALLENATORE!$A$2:$B$21,2,FALSE)*'Pesi e Budget Iniziale'!$F$13</f>
        <v>62.844500000000004</v>
      </c>
      <c r="J93" s="19">
        <f t="shared" si="2"/>
        <v>-0.1935042309606736</v>
      </c>
      <c r="K93" s="19">
        <f t="shared" si="0"/>
        <v>1</v>
      </c>
      <c r="L93" s="20">
        <f>$C93*'Pesi e Budget Iniziale'!$H$5+'Pesi e Budget Iniziale'!$H$6*'DIFENSORI - GE'!$D93+'DIFENSORI - GE'!$E93*'Pesi e Budget Iniziale'!$H$7+'Pesi e Budget Iniziale'!$H$8*'DIFENSORI - GE'!F93+'DIFENSORI - GE'!$G93*'Pesi e Budget Iniziale'!$H$9+'Pesi e Budget Iniziale'!$H$10*'DIFENSORI - GE'!$H93+VLOOKUP(B93,SQUADRE!$A$2:$B$21,2,FALSE)*'Pesi e Budget Iniziale'!$H$11+'Pesi e Budget Iniziale'!$H$12*VLOOKUP(B93,'FATTORE CASA'!$A$2:$B$21,2,FALSE)+VLOOKUP(B93,ALLENATORE!$A$2:$B$21,2,FALSE)*'Pesi e Budget Iniziale'!$H$13</f>
        <v>66.144500000000008</v>
      </c>
      <c r="M93" s="19">
        <f t="shared" si="3"/>
        <v>3.3265078918621356</v>
      </c>
      <c r="N93" s="19">
        <f t="shared" si="1"/>
        <v>3.3265078918621356</v>
      </c>
      <c r="P93" s="17"/>
    </row>
    <row r="94" spans="1:16" ht="12.75" customHeight="1" x14ac:dyDescent="0.15">
      <c r="A94" s="10" t="s">
        <v>399</v>
      </c>
      <c r="B94" s="26" t="s">
        <v>126</v>
      </c>
      <c r="C94" s="26">
        <v>6</v>
      </c>
      <c r="D94" s="26">
        <v>9</v>
      </c>
      <c r="E94" s="26">
        <v>5</v>
      </c>
      <c r="F94" s="26">
        <v>5</v>
      </c>
      <c r="G94" s="26">
        <v>5</v>
      </c>
      <c r="H94" s="26">
        <v>7</v>
      </c>
      <c r="I94" s="31">
        <f>$C94*'Pesi e Budget Iniziale'!$F$5+'Pesi e Budget Iniziale'!$F$6*'DIFENSORI - GE'!$D94+'DIFENSORI - GE'!$E94*'Pesi e Budget Iniziale'!$F$7+'Pesi e Budget Iniziale'!$F$8*'DIFENSORI - GE'!F94+'DIFENSORI - GE'!$G94*'Pesi e Budget Iniziale'!$F$9+'Pesi e Budget Iniziale'!$F$10*'DIFENSORI - GE'!$H94+VLOOKUP(B94,SQUADRE!$A$2:$B$21,2,FALSE)*'Pesi e Budget Iniziale'!$F$11+'Pesi e Budget Iniziale'!$F$12*VLOOKUP(B94,'FATTORE CASA'!$A$2:$B$21,2,FALSE)+VLOOKUP(B94,ALLENATORE!$A$2:$B$21,2,FALSE)*'Pesi e Budget Iniziale'!$F$13</f>
        <v>65.071399999999997</v>
      </c>
      <c r="J94" s="19">
        <f t="shared" si="2"/>
        <v>2.5776505724240906</v>
      </c>
      <c r="K94" s="19">
        <f t="shared" si="0"/>
        <v>2.5776505724240906</v>
      </c>
      <c r="L94" s="20">
        <f>$C94*'Pesi e Budget Iniziale'!$H$5+'Pesi e Budget Iniziale'!$H$6*'DIFENSORI - GE'!$D94+'DIFENSORI - GE'!$E94*'Pesi e Budget Iniziale'!$H$7+'Pesi e Budget Iniziale'!$H$8*'DIFENSORI - GE'!F94+'DIFENSORI - GE'!$G94*'Pesi e Budget Iniziale'!$H$9+'Pesi e Budget Iniziale'!$H$10*'DIFENSORI - GE'!$H94+VLOOKUP(B94,SQUADRE!$A$2:$B$21,2,FALSE)*'Pesi e Budget Iniziale'!$H$11+'Pesi e Budget Iniziale'!$H$12*VLOOKUP(B94,'FATTORE CASA'!$A$2:$B$21,2,FALSE)+VLOOKUP(B94,ALLENATORE!$A$2:$B$21,2,FALSE)*'Pesi e Budget Iniziale'!$H$13</f>
        <v>67.821399999999997</v>
      </c>
      <c r="M94" s="19">
        <f t="shared" si="3"/>
        <v>5.1004691206309616</v>
      </c>
      <c r="N94" s="19">
        <f t="shared" si="1"/>
        <v>5.1004691206309616</v>
      </c>
      <c r="P94" s="17"/>
    </row>
    <row r="95" spans="1:16" ht="12.75" customHeight="1" x14ac:dyDescent="0.15">
      <c r="A95" s="10" t="s">
        <v>404</v>
      </c>
      <c r="B95" s="26" t="s">
        <v>90</v>
      </c>
      <c r="C95" s="26">
        <v>7</v>
      </c>
      <c r="D95" s="26">
        <v>6</v>
      </c>
      <c r="E95" s="26">
        <v>6</v>
      </c>
      <c r="F95" s="26">
        <v>6</v>
      </c>
      <c r="G95" s="26">
        <v>6</v>
      </c>
      <c r="H95" s="26">
        <v>6</v>
      </c>
      <c r="I95" s="31">
        <f>$C95*'Pesi e Budget Iniziale'!$F$5+'Pesi e Budget Iniziale'!$F$6*'DIFENSORI - GE'!$D95+'DIFENSORI - GE'!$E95*'Pesi e Budget Iniziale'!$F$7+'Pesi e Budget Iniziale'!$F$8*'DIFENSORI - GE'!F95+'DIFENSORI - GE'!$G95*'Pesi e Budget Iniziale'!$F$9+'Pesi e Budget Iniziale'!$F$10*'DIFENSORI - GE'!$H95+VLOOKUP(B95,SQUADRE!$A$2:$B$21,2,FALSE)*'Pesi e Budget Iniziale'!$F$11+'Pesi e Budget Iniziale'!$F$12*VLOOKUP(B95,'FATTORE CASA'!$A$2:$B$21,2,FALSE)+VLOOKUP(B95,ALLENATORE!$A$2:$B$21,2,FALSE)*'Pesi e Budget Iniziale'!$F$13</f>
        <v>63.607199999999999</v>
      </c>
      <c r="J95" s="19">
        <f t="shared" si="2"/>
        <v>0.75559980089596834</v>
      </c>
      <c r="K95" s="19">
        <f t="shared" si="0"/>
        <v>0.75559980089596834</v>
      </c>
      <c r="L95" s="20">
        <f>$C95*'Pesi e Budget Iniziale'!$H$5+'Pesi e Budget Iniziale'!$H$6*'DIFENSORI - GE'!$D95+'DIFENSORI - GE'!$E95*'Pesi e Budget Iniziale'!$H$7+'Pesi e Budget Iniziale'!$H$8*'DIFENSORI - GE'!F95+'DIFENSORI - GE'!$G95*'Pesi e Budget Iniziale'!$H$9+'Pesi e Budget Iniziale'!$H$10*'DIFENSORI - GE'!$H95+VLOOKUP(B95,SQUADRE!$A$2:$B$21,2,FALSE)*'Pesi e Budget Iniziale'!$H$11+'Pesi e Budget Iniziale'!$H$12*VLOOKUP(B95,'FATTORE CASA'!$A$2:$B$21,2,FALSE)+VLOOKUP(B95,ALLENATORE!$A$2:$B$21,2,FALSE)*'Pesi e Budget Iniziale'!$H$13</f>
        <v>66.907199999999989</v>
      </c>
      <c r="M95" s="19">
        <f t="shared" si="3"/>
        <v>4.133353994302329</v>
      </c>
      <c r="N95" s="19">
        <f t="shared" si="1"/>
        <v>4.133353994302329</v>
      </c>
      <c r="P95" s="17"/>
    </row>
    <row r="96" spans="1:16" ht="12.75" customHeight="1" x14ac:dyDescent="0.15">
      <c r="A96" s="10" t="s">
        <v>408</v>
      </c>
      <c r="B96" s="26" t="s">
        <v>117</v>
      </c>
      <c r="C96" s="26">
        <v>8</v>
      </c>
      <c r="D96" s="26">
        <v>6</v>
      </c>
      <c r="E96" s="26">
        <v>6</v>
      </c>
      <c r="F96" s="26">
        <v>7</v>
      </c>
      <c r="G96" s="26">
        <v>5</v>
      </c>
      <c r="H96" s="26">
        <v>5</v>
      </c>
      <c r="I96" s="31">
        <f>$C96*'Pesi e Budget Iniziale'!$F$5+'Pesi e Budget Iniziale'!$F$6*'DIFENSORI - GE'!$D96+'DIFENSORI - GE'!$E96*'Pesi e Budget Iniziale'!$F$7+'Pesi e Budget Iniziale'!$F$8*'DIFENSORI - GE'!F96+'DIFENSORI - GE'!$G96*'Pesi e Budget Iniziale'!$F$9+'Pesi e Budget Iniziale'!$F$10*'DIFENSORI - GE'!$H96+VLOOKUP(B96,SQUADRE!$A$2:$B$21,2,FALSE)*'Pesi e Budget Iniziale'!$F$11+'Pesi e Budget Iniziale'!$F$12*VLOOKUP(B96,'FATTORE CASA'!$A$2:$B$21,2,FALSE)+VLOOKUP(B96,ALLENATORE!$A$2:$B$21,2,FALSE)*'Pesi e Budget Iniziale'!$F$13</f>
        <v>61.8294</v>
      </c>
      <c r="J96" s="19">
        <f t="shared" si="2"/>
        <v>-1.4566948730711786</v>
      </c>
      <c r="K96" s="19">
        <f t="shared" si="0"/>
        <v>1</v>
      </c>
      <c r="L96" s="20">
        <f>$C96*'Pesi e Budget Iniziale'!$H$5+'Pesi e Budget Iniziale'!$H$6*'DIFENSORI - GE'!$D96+'DIFENSORI - GE'!$E96*'Pesi e Budget Iniziale'!$H$7+'Pesi e Budget Iniziale'!$H$8*'DIFENSORI - GE'!F96+'DIFENSORI - GE'!$G96*'Pesi e Budget Iniziale'!$H$9+'Pesi e Budget Iniziale'!$H$10*'DIFENSORI - GE'!$H96+VLOOKUP(B96,SQUADRE!$A$2:$B$21,2,FALSE)*'Pesi e Budget Iniziale'!$H$11+'Pesi e Budget Iniziale'!$H$12*VLOOKUP(B96,'FATTORE CASA'!$A$2:$B$21,2,FALSE)+VLOOKUP(B96,ALLENATORE!$A$2:$B$21,2,FALSE)*'Pesi e Budget Iniziale'!$H$13</f>
        <v>65.129400000000004</v>
      </c>
      <c r="M96" s="19">
        <f t="shared" si="3"/>
        <v>2.2526525377424811</v>
      </c>
      <c r="N96" s="19">
        <f t="shared" si="1"/>
        <v>2.2526525377424811</v>
      </c>
      <c r="P96" s="17"/>
    </row>
    <row r="97" spans="1:16" ht="12.75" customHeight="1" x14ac:dyDescent="0.15">
      <c r="A97" s="10" t="s">
        <v>412</v>
      </c>
      <c r="B97" s="26" t="s">
        <v>117</v>
      </c>
      <c r="C97" s="26">
        <v>6</v>
      </c>
      <c r="D97" s="26">
        <v>7</v>
      </c>
      <c r="E97" s="26">
        <v>6</v>
      </c>
      <c r="F97" s="26">
        <v>6</v>
      </c>
      <c r="G97" s="26">
        <v>6</v>
      </c>
      <c r="H97" s="26">
        <v>6</v>
      </c>
      <c r="I97" s="31">
        <f>$C97*'Pesi e Budget Iniziale'!$F$5+'Pesi e Budget Iniziale'!$F$6*'DIFENSORI - GE'!$D97+'DIFENSORI - GE'!$E97*'Pesi e Budget Iniziale'!$F$7+'Pesi e Budget Iniziale'!$F$8*'DIFENSORI - GE'!F97+'DIFENSORI - GE'!$G97*'Pesi e Budget Iniziale'!$F$9+'Pesi e Budget Iniziale'!$F$10*'DIFENSORI - GE'!$H97+VLOOKUP(B97,SQUADRE!$A$2:$B$21,2,FALSE)*'Pesi e Budget Iniziale'!$F$11+'Pesi e Budget Iniziale'!$F$12*VLOOKUP(B97,'FATTORE CASA'!$A$2:$B$21,2,FALSE)+VLOOKUP(B97,ALLENATORE!$A$2:$B$21,2,FALSE)*'Pesi e Budget Iniziale'!$F$13</f>
        <v>61.916900000000005</v>
      </c>
      <c r="J97" s="19">
        <f t="shared" si="2"/>
        <v>-1.3478098556495723</v>
      </c>
      <c r="K97" s="19">
        <f t="shared" si="0"/>
        <v>1</v>
      </c>
      <c r="L97" s="20">
        <f>$C97*'Pesi e Budget Iniziale'!$H$5+'Pesi e Budget Iniziale'!$H$6*'DIFENSORI - GE'!$D97+'DIFENSORI - GE'!$E97*'Pesi e Budget Iniziale'!$H$7+'Pesi e Budget Iniziale'!$H$8*'DIFENSORI - GE'!F97+'DIFENSORI - GE'!$G97*'Pesi e Budget Iniziale'!$H$9+'Pesi e Budget Iniziale'!$H$10*'DIFENSORI - GE'!$H97+VLOOKUP(B97,SQUADRE!$A$2:$B$21,2,FALSE)*'Pesi e Budget Iniziale'!$H$11+'Pesi e Budget Iniziale'!$H$12*VLOOKUP(B97,'FATTORE CASA'!$A$2:$B$21,2,FALSE)+VLOOKUP(B97,ALLENATORE!$A$2:$B$21,2,FALSE)*'Pesi e Budget Iniziale'!$H$13</f>
        <v>65.21690000000001</v>
      </c>
      <c r="M97" s="19">
        <f t="shared" si="3"/>
        <v>2.3452171554998209</v>
      </c>
      <c r="N97" s="19">
        <f t="shared" si="1"/>
        <v>2.3452171554998209</v>
      </c>
      <c r="P97" s="17"/>
    </row>
    <row r="98" spans="1:16" ht="12.75" customHeight="1" x14ac:dyDescent="0.15">
      <c r="A98" s="10" t="s">
        <v>417</v>
      </c>
      <c r="B98" s="26" t="s">
        <v>75</v>
      </c>
      <c r="C98" s="26">
        <v>7</v>
      </c>
      <c r="D98" s="26">
        <v>7</v>
      </c>
      <c r="E98" s="26">
        <v>5</v>
      </c>
      <c r="F98" s="26">
        <v>5</v>
      </c>
      <c r="G98" s="26">
        <v>7</v>
      </c>
      <c r="H98" s="26">
        <v>6</v>
      </c>
      <c r="I98" s="31">
        <f>$C98*'Pesi e Budget Iniziale'!$F$5+'Pesi e Budget Iniziale'!$F$6*'DIFENSORI - GE'!$D98+'DIFENSORI - GE'!$E98*'Pesi e Budget Iniziale'!$F$7+'Pesi e Budget Iniziale'!$F$8*'DIFENSORI - GE'!F98+'DIFENSORI - GE'!$G98*'Pesi e Budget Iniziale'!$F$9+'Pesi e Budget Iniziale'!$F$10*'DIFENSORI - GE'!$H98+VLOOKUP(B98,SQUADRE!$A$2:$B$21,2,FALSE)*'Pesi e Budget Iniziale'!$F$11+'Pesi e Budget Iniziale'!$F$12*VLOOKUP(B98,'FATTORE CASA'!$A$2:$B$21,2,FALSE)+VLOOKUP(B98,ALLENATORE!$A$2:$B$21,2,FALSE)*'Pesi e Budget Iniziale'!$F$13</f>
        <v>62.351999999999997</v>
      </c>
      <c r="J98" s="19">
        <f t="shared" si="2"/>
        <v>-0.80637132901941655</v>
      </c>
      <c r="K98" s="19">
        <f t="shared" si="0"/>
        <v>1</v>
      </c>
      <c r="L98" s="20">
        <f>$C98*'Pesi e Budget Iniziale'!$H$5+'Pesi e Budget Iniziale'!$H$6*'DIFENSORI - GE'!$D98+'DIFENSORI - GE'!$E98*'Pesi e Budget Iniziale'!$H$7+'Pesi e Budget Iniziale'!$H$8*'DIFENSORI - GE'!F98+'DIFENSORI - GE'!$G98*'Pesi e Budget Iniziale'!$H$9+'Pesi e Budget Iniziale'!$H$10*'DIFENSORI - GE'!$H98+VLOOKUP(B98,SQUADRE!$A$2:$B$21,2,FALSE)*'Pesi e Budget Iniziale'!$H$11+'Pesi e Budget Iniziale'!$H$12*VLOOKUP(B98,'FATTORE CASA'!$A$2:$B$21,2,FALSE)+VLOOKUP(B98,ALLENATORE!$A$2:$B$21,2,FALSE)*'Pesi e Budget Iniziale'!$H$13</f>
        <v>65.102000000000004</v>
      </c>
      <c r="M98" s="19">
        <f t="shared" si="3"/>
        <v>2.2236665888676121</v>
      </c>
      <c r="N98" s="19">
        <f t="shared" si="1"/>
        <v>2.2236665888676121</v>
      </c>
      <c r="P98" s="17"/>
    </row>
    <row r="99" spans="1:16" ht="12.75" customHeight="1" x14ac:dyDescent="0.15">
      <c r="A99" s="10" t="s">
        <v>421</v>
      </c>
      <c r="B99" s="26" t="s">
        <v>102</v>
      </c>
      <c r="C99" s="26">
        <v>7</v>
      </c>
      <c r="D99" s="26">
        <v>7</v>
      </c>
      <c r="E99" s="26">
        <v>6</v>
      </c>
      <c r="F99" s="26">
        <v>6</v>
      </c>
      <c r="G99" s="26">
        <v>5</v>
      </c>
      <c r="H99" s="26">
        <v>6</v>
      </c>
      <c r="I99" s="31">
        <f>$C99*'Pesi e Budget Iniziale'!$F$5+'Pesi e Budget Iniziale'!$F$6*'DIFENSORI - GE'!$D99+'DIFENSORI - GE'!$E99*'Pesi e Budget Iniziale'!$F$7+'Pesi e Budget Iniziale'!$F$8*'DIFENSORI - GE'!F99+'DIFENSORI - GE'!$G99*'Pesi e Budget Iniziale'!$F$9+'Pesi e Budget Iniziale'!$F$10*'DIFENSORI - GE'!$H99+VLOOKUP(B99,SQUADRE!$A$2:$B$21,2,FALSE)*'Pesi e Budget Iniziale'!$F$11+'Pesi e Budget Iniziale'!$F$12*VLOOKUP(B99,'FATTORE CASA'!$A$2:$B$21,2,FALSE)+VLOOKUP(B99,ALLENATORE!$A$2:$B$21,2,FALSE)*'Pesi e Budget Iniziale'!$F$13</f>
        <v>62.068900000000006</v>
      </c>
      <c r="J99" s="19">
        <f t="shared" si="2"/>
        <v>-1.1586610253857543</v>
      </c>
      <c r="K99" s="19">
        <f t="shared" si="0"/>
        <v>1</v>
      </c>
      <c r="L99" s="20">
        <f>$C99*'Pesi e Budget Iniziale'!$H$5+'Pesi e Budget Iniziale'!$H$6*'DIFENSORI - GE'!$D99+'DIFENSORI - GE'!$E99*'Pesi e Budget Iniziale'!$H$7+'Pesi e Budget Iniziale'!$H$8*'DIFENSORI - GE'!F99+'DIFENSORI - GE'!$G99*'Pesi e Budget Iniziale'!$H$9+'Pesi e Budget Iniziale'!$H$10*'DIFENSORI - GE'!$H99+VLOOKUP(B99,SQUADRE!$A$2:$B$21,2,FALSE)*'Pesi e Budget Iniziale'!$H$11+'Pesi e Budget Iniziale'!$H$12*VLOOKUP(B99,'FATTORE CASA'!$A$2:$B$21,2,FALSE)+VLOOKUP(B99,ALLENATORE!$A$2:$B$21,2,FALSE)*'Pesi e Budget Iniziale'!$H$13</f>
        <v>65.368899999999996</v>
      </c>
      <c r="M99" s="19">
        <f t="shared" si="3"/>
        <v>2.506015120061118</v>
      </c>
      <c r="N99" s="19">
        <f t="shared" si="1"/>
        <v>2.506015120061118</v>
      </c>
      <c r="P99" s="17"/>
    </row>
    <row r="100" spans="1:16" ht="12.75" customHeight="1" x14ac:dyDescent="0.15">
      <c r="A100" s="10" t="s">
        <v>425</v>
      </c>
      <c r="B100" s="26" t="s">
        <v>19</v>
      </c>
      <c r="C100" s="26">
        <v>6</v>
      </c>
      <c r="D100" s="26">
        <v>5</v>
      </c>
      <c r="E100" s="26">
        <v>6</v>
      </c>
      <c r="F100" s="26">
        <v>7</v>
      </c>
      <c r="G100" s="26">
        <v>7</v>
      </c>
      <c r="H100" s="26">
        <v>5</v>
      </c>
      <c r="I100" s="31">
        <f>$C100*'Pesi e Budget Iniziale'!$F$5+'Pesi e Budget Iniziale'!$F$6*'DIFENSORI - GE'!$D100+'DIFENSORI - GE'!$E100*'Pesi e Budget Iniziale'!$F$7+'Pesi e Budget Iniziale'!$F$8*'DIFENSORI - GE'!F100+'DIFENSORI - GE'!$G100*'Pesi e Budget Iniziale'!$F$9+'Pesi e Budget Iniziale'!$F$10*'DIFENSORI - GE'!$H100+VLOOKUP(B100,SQUADRE!$A$2:$B$21,2,FALSE)*'Pesi e Budget Iniziale'!$F$11+'Pesi e Budget Iniziale'!$F$12*VLOOKUP(B100,'FATTORE CASA'!$A$2:$B$21,2,FALSE)+VLOOKUP(B100,ALLENATORE!$A$2:$B$21,2,FALSE)*'Pesi e Budget Iniziale'!$F$13</f>
        <v>63.001400000000004</v>
      </c>
      <c r="J100" s="19">
        <f t="shared" si="2"/>
        <v>1.7421602787521806E-3</v>
      </c>
      <c r="K100" s="19">
        <f t="shared" si="0"/>
        <v>1.7421602787521806E-3</v>
      </c>
      <c r="L100" s="20">
        <f>$C100*'Pesi e Budget Iniziale'!$H$5+'Pesi e Budget Iniziale'!$H$6*'DIFENSORI - GE'!$D100+'DIFENSORI - GE'!$E100*'Pesi e Budget Iniziale'!$H$7+'Pesi e Budget Iniziale'!$H$8*'DIFENSORI - GE'!F100+'DIFENSORI - GE'!$G100*'Pesi e Budget Iniziale'!$H$9+'Pesi e Budget Iniziale'!$H$10*'DIFENSORI - GE'!$H100+VLOOKUP(B100,SQUADRE!$A$2:$B$21,2,FALSE)*'Pesi e Budget Iniziale'!$H$11+'Pesi e Budget Iniziale'!$H$12*VLOOKUP(B100,'FATTORE CASA'!$A$2:$B$21,2,FALSE)+VLOOKUP(B100,ALLENATORE!$A$2:$B$21,2,FALSE)*'Pesi e Budget Iniziale'!$H$13</f>
        <v>66.301400000000001</v>
      </c>
      <c r="M100" s="19">
        <f t="shared" si="3"/>
        <v>3.4924894750178517</v>
      </c>
      <c r="N100" s="19">
        <f t="shared" si="1"/>
        <v>3.4924894750178517</v>
      </c>
      <c r="P100" s="17"/>
    </row>
    <row r="101" spans="1:16" ht="12.75" customHeight="1" x14ac:dyDescent="0.15">
      <c r="A101" s="10" t="s">
        <v>428</v>
      </c>
      <c r="B101" s="26" t="s">
        <v>85</v>
      </c>
      <c r="C101" s="26">
        <v>8</v>
      </c>
      <c r="D101" s="26">
        <v>5</v>
      </c>
      <c r="E101" s="26">
        <v>6</v>
      </c>
      <c r="F101" s="26">
        <v>6</v>
      </c>
      <c r="G101" s="26">
        <v>6</v>
      </c>
      <c r="H101" s="26">
        <v>5</v>
      </c>
      <c r="I101" s="31">
        <f>$C101*'Pesi e Budget Iniziale'!$F$5+'Pesi e Budget Iniziale'!$F$6*'DIFENSORI - GE'!$D101+'DIFENSORI - GE'!$E101*'Pesi e Budget Iniziale'!$F$7+'Pesi e Budget Iniziale'!$F$8*'DIFENSORI - GE'!F101+'DIFENSORI - GE'!$G101*'Pesi e Budget Iniziale'!$F$9+'Pesi e Budget Iniziale'!$F$10*'DIFENSORI - GE'!$H101+VLOOKUP(B101,SQUADRE!$A$2:$B$21,2,FALSE)*'Pesi e Budget Iniziale'!$F$11+'Pesi e Budget Iniziale'!$F$12*VLOOKUP(B101,'FATTORE CASA'!$A$2:$B$21,2,FALSE)+VLOOKUP(B101,ALLENATORE!$A$2:$B$21,2,FALSE)*'Pesi e Budget Iniziale'!$F$13</f>
        <v>60.624700000000004</v>
      </c>
      <c r="J101" s="19">
        <f t="shared" si="2"/>
        <v>-2.9558237929318061</v>
      </c>
      <c r="K101" s="19">
        <f t="shared" si="0"/>
        <v>1</v>
      </c>
      <c r="L101" s="20">
        <f>$C101*'Pesi e Budget Iniziale'!$H$5+'Pesi e Budget Iniziale'!$H$6*'DIFENSORI - GE'!$D101+'DIFENSORI - GE'!$E101*'Pesi e Budget Iniziale'!$H$7+'Pesi e Budget Iniziale'!$H$8*'DIFENSORI - GE'!F101+'DIFENSORI - GE'!$G101*'Pesi e Budget Iniziale'!$H$9+'Pesi e Budget Iniziale'!$H$10*'DIFENSORI - GE'!$H101+VLOOKUP(B101,SQUADRE!$A$2:$B$21,2,FALSE)*'Pesi e Budget Iniziale'!$H$11+'Pesi e Budget Iniziale'!$H$12*VLOOKUP(B101,'FATTORE CASA'!$A$2:$B$21,2,FALSE)+VLOOKUP(B101,ALLENATORE!$A$2:$B$21,2,FALSE)*'Pesi e Budget Iniziale'!$H$13</f>
        <v>63.924700000000001</v>
      </c>
      <c r="M101" s="19">
        <f t="shared" si="3"/>
        <v>0.97822288045950501</v>
      </c>
      <c r="N101" s="19">
        <f t="shared" si="1"/>
        <v>0.97822288045950501</v>
      </c>
      <c r="P101" s="17"/>
    </row>
    <row r="102" spans="1:16" ht="12.75" customHeight="1" x14ac:dyDescent="0.15">
      <c r="A102" s="10" t="s">
        <v>432</v>
      </c>
      <c r="B102" s="26" t="s">
        <v>19</v>
      </c>
      <c r="C102" s="26">
        <v>7</v>
      </c>
      <c r="D102" s="26">
        <v>6</v>
      </c>
      <c r="E102" s="26">
        <v>6</v>
      </c>
      <c r="F102" s="26">
        <v>6</v>
      </c>
      <c r="G102" s="26">
        <v>6</v>
      </c>
      <c r="H102" s="26">
        <v>5</v>
      </c>
      <c r="I102" s="31">
        <f>$C102*'Pesi e Budget Iniziale'!$F$5+'Pesi e Budget Iniziale'!$F$6*'DIFENSORI - GE'!$D102+'DIFENSORI - GE'!$E102*'Pesi e Budget Iniziale'!$F$7+'Pesi e Budget Iniziale'!$F$8*'DIFENSORI - GE'!F102+'DIFENSORI - GE'!$G102*'Pesi e Budget Iniziale'!$F$9+'Pesi e Budget Iniziale'!$F$10*'DIFENSORI - GE'!$H102+VLOOKUP(B102,SQUADRE!$A$2:$B$21,2,FALSE)*'Pesi e Budget Iniziale'!$F$11+'Pesi e Budget Iniziale'!$F$12*VLOOKUP(B102,'FATTORE CASA'!$A$2:$B$21,2,FALSE)+VLOOKUP(B102,ALLENATORE!$A$2:$B$21,2,FALSE)*'Pesi e Budget Iniziale'!$F$13</f>
        <v>63.088899999999995</v>
      </c>
      <c r="J102" s="19">
        <f t="shared" si="2"/>
        <v>0.11062717770034425</v>
      </c>
      <c r="K102" s="19">
        <f t="shared" si="0"/>
        <v>0.11062717770034425</v>
      </c>
      <c r="L102" s="20">
        <f>$C102*'Pesi e Budget Iniziale'!$H$5+'Pesi e Budget Iniziale'!$H$6*'DIFENSORI - GE'!$D102+'DIFENSORI - GE'!$E102*'Pesi e Budget Iniziale'!$H$7+'Pesi e Budget Iniziale'!$H$8*'DIFENSORI - GE'!F102+'DIFENSORI - GE'!$G102*'Pesi e Budget Iniziale'!$H$9+'Pesi e Budget Iniziale'!$H$10*'DIFENSORI - GE'!$H102+VLOOKUP(B102,SQUADRE!$A$2:$B$21,2,FALSE)*'Pesi e Budget Iniziale'!$H$11+'Pesi e Budget Iniziale'!$H$12*VLOOKUP(B102,'FATTORE CASA'!$A$2:$B$21,2,FALSE)+VLOOKUP(B102,ALLENATORE!$A$2:$B$21,2,FALSE)*'Pesi e Budget Iniziale'!$H$13</f>
        <v>66.388899999999992</v>
      </c>
      <c r="M102" s="19">
        <f t="shared" si="3"/>
        <v>3.5850540927751773</v>
      </c>
      <c r="N102" s="19">
        <f t="shared" si="1"/>
        <v>3.5850540927751773</v>
      </c>
      <c r="P102" s="17"/>
    </row>
    <row r="103" spans="1:16" ht="12.75" customHeight="1" x14ac:dyDescent="0.15">
      <c r="A103" s="10" t="s">
        <v>362</v>
      </c>
      <c r="B103" s="26" t="s">
        <v>19</v>
      </c>
      <c r="C103" s="26">
        <v>7</v>
      </c>
      <c r="D103" s="26">
        <v>6</v>
      </c>
      <c r="E103" s="26">
        <v>6</v>
      </c>
      <c r="F103" s="26">
        <v>6</v>
      </c>
      <c r="G103" s="26">
        <v>6</v>
      </c>
      <c r="H103" s="26">
        <v>5</v>
      </c>
      <c r="I103" s="31">
        <f>$C103*'Pesi e Budget Iniziale'!$F$5+'Pesi e Budget Iniziale'!$F$6*'DIFENSORI - GE'!$D103+'DIFENSORI - GE'!$E103*'Pesi e Budget Iniziale'!$F$7+'Pesi e Budget Iniziale'!$F$8*'DIFENSORI - GE'!F103+'DIFENSORI - GE'!$G103*'Pesi e Budget Iniziale'!$F$9+'Pesi e Budget Iniziale'!$F$10*'DIFENSORI - GE'!$H103+VLOOKUP(B103,SQUADRE!$A$2:$B$21,2,FALSE)*'Pesi e Budget Iniziale'!$F$11+'Pesi e Budget Iniziale'!$F$12*VLOOKUP(B103,'FATTORE CASA'!$A$2:$B$21,2,FALSE)+VLOOKUP(B103,ALLENATORE!$A$2:$B$21,2,FALSE)*'Pesi e Budget Iniziale'!$F$13</f>
        <v>63.088899999999995</v>
      </c>
      <c r="J103" s="19">
        <f t="shared" si="2"/>
        <v>0.11062717770034425</v>
      </c>
      <c r="K103" s="19">
        <f t="shared" si="0"/>
        <v>0.11062717770034425</v>
      </c>
      <c r="L103" s="20">
        <f>$C103*'Pesi e Budget Iniziale'!$H$5+'Pesi e Budget Iniziale'!$H$6*'DIFENSORI - GE'!$D103+'DIFENSORI - GE'!$E103*'Pesi e Budget Iniziale'!$H$7+'Pesi e Budget Iniziale'!$H$8*'DIFENSORI - GE'!F103+'DIFENSORI - GE'!$G103*'Pesi e Budget Iniziale'!$H$9+'Pesi e Budget Iniziale'!$H$10*'DIFENSORI - GE'!$H103+VLOOKUP(B103,SQUADRE!$A$2:$B$21,2,FALSE)*'Pesi e Budget Iniziale'!$H$11+'Pesi e Budget Iniziale'!$H$12*VLOOKUP(B103,'FATTORE CASA'!$A$2:$B$21,2,FALSE)+VLOOKUP(B103,ALLENATORE!$A$2:$B$21,2,FALSE)*'Pesi e Budget Iniziale'!$H$13</f>
        <v>66.388899999999992</v>
      </c>
      <c r="M103" s="19">
        <f t="shared" si="3"/>
        <v>3.5850540927751773</v>
      </c>
      <c r="N103" s="19">
        <f t="shared" si="1"/>
        <v>3.5850540927751773</v>
      </c>
      <c r="P103" s="17"/>
    </row>
    <row r="104" spans="1:16" ht="12.75" customHeight="1" x14ac:dyDescent="0.15">
      <c r="A104" s="10" t="s">
        <v>440</v>
      </c>
      <c r="B104" s="26" t="s">
        <v>102</v>
      </c>
      <c r="C104" s="26">
        <v>7</v>
      </c>
      <c r="D104" s="26">
        <v>8</v>
      </c>
      <c r="E104" s="26">
        <v>5</v>
      </c>
      <c r="F104" s="26">
        <v>5</v>
      </c>
      <c r="G104" s="26">
        <v>5</v>
      </c>
      <c r="H104" s="26">
        <v>6</v>
      </c>
      <c r="I104" s="31">
        <f>$C104*'Pesi e Budget Iniziale'!$F$5+'Pesi e Budget Iniziale'!$F$6*'DIFENSORI - GE'!$D104+'DIFENSORI - GE'!$E104*'Pesi e Budget Iniziale'!$F$7+'Pesi e Budget Iniziale'!$F$8*'DIFENSORI - GE'!F104+'DIFENSORI - GE'!$G104*'Pesi e Budget Iniziale'!$F$9+'Pesi e Budget Iniziale'!$F$10*'DIFENSORI - GE'!$H104+VLOOKUP(B104,SQUADRE!$A$2:$B$21,2,FALSE)*'Pesi e Budget Iniziale'!$F$11+'Pesi e Budget Iniziale'!$F$12*VLOOKUP(B104,'FATTORE CASA'!$A$2:$B$21,2,FALSE)+VLOOKUP(B104,ALLENATORE!$A$2:$B$21,2,FALSE)*'Pesi e Budget Iniziale'!$F$13</f>
        <v>60.743900000000004</v>
      </c>
      <c r="J104" s="19">
        <f t="shared" si="2"/>
        <v>-2.8074912891986052</v>
      </c>
      <c r="K104" s="19">
        <f t="shared" si="0"/>
        <v>1</v>
      </c>
      <c r="L104" s="20">
        <f>$C104*'Pesi e Budget Iniziale'!$H$5+'Pesi e Budget Iniziale'!$H$6*'DIFENSORI - GE'!$D104+'DIFENSORI - GE'!$E104*'Pesi e Budget Iniziale'!$H$7+'Pesi e Budget Iniziale'!$H$8*'DIFENSORI - GE'!F104+'DIFENSORI - GE'!$G104*'Pesi e Budget Iniziale'!$H$9+'Pesi e Budget Iniziale'!$H$10*'DIFENSORI - GE'!$H104+VLOOKUP(B104,SQUADRE!$A$2:$B$21,2,FALSE)*'Pesi e Budget Iniziale'!$H$11+'Pesi e Budget Iniziale'!$H$12*VLOOKUP(B104,'FATTORE CASA'!$A$2:$B$21,2,FALSE)+VLOOKUP(B104,ALLENATORE!$A$2:$B$21,2,FALSE)*'Pesi e Budget Iniziale'!$H$13</f>
        <v>63.493900000000004</v>
      </c>
      <c r="M104" s="19">
        <f t="shared" si="3"/>
        <v>0.52248759668968603</v>
      </c>
      <c r="N104" s="19">
        <f t="shared" si="1"/>
        <v>0.52248759668968603</v>
      </c>
      <c r="P104" s="17"/>
    </row>
    <row r="105" spans="1:16" ht="12.75" customHeight="1" x14ac:dyDescent="0.15">
      <c r="A105" s="10" t="s">
        <v>444</v>
      </c>
      <c r="B105" s="26" t="s">
        <v>126</v>
      </c>
      <c r="C105" s="26">
        <v>4</v>
      </c>
      <c r="D105" s="26">
        <v>6</v>
      </c>
      <c r="E105" s="26">
        <v>7</v>
      </c>
      <c r="F105" s="26">
        <v>5</v>
      </c>
      <c r="G105" s="26">
        <v>8</v>
      </c>
      <c r="H105" s="26">
        <v>6</v>
      </c>
      <c r="I105" s="31">
        <f>$C105*'Pesi e Budget Iniziale'!$F$5+'Pesi e Budget Iniziale'!$F$6*'DIFENSORI - GE'!$D105+'DIFENSORI - GE'!$E105*'Pesi e Budget Iniziale'!$F$7+'Pesi e Budget Iniziale'!$F$8*'DIFENSORI - GE'!F105+'DIFENSORI - GE'!$G105*'Pesi e Budget Iniziale'!$F$9+'Pesi e Budget Iniziale'!$F$10*'DIFENSORI - GE'!$H105+VLOOKUP(B105,SQUADRE!$A$2:$B$21,2,FALSE)*'Pesi e Budget Iniziale'!$F$11+'Pesi e Budget Iniziale'!$F$12*VLOOKUP(B105,'FATTORE CASA'!$A$2:$B$21,2,FALSE)+VLOOKUP(B105,ALLENATORE!$A$2:$B$21,2,FALSE)*'Pesi e Budget Iniziale'!$F$13</f>
        <v>63.88389999999999</v>
      </c>
      <c r="J105" s="19">
        <f t="shared" si="2"/>
        <v>1.0999253359880434</v>
      </c>
      <c r="K105" s="19">
        <f t="shared" si="0"/>
        <v>1.0999253359880434</v>
      </c>
      <c r="L105" s="20">
        <f>$C105*'Pesi e Budget Iniziale'!$H$5+'Pesi e Budget Iniziale'!$H$6*'DIFENSORI - GE'!$D105+'DIFENSORI - GE'!$E105*'Pesi e Budget Iniziale'!$H$7+'Pesi e Budget Iniziale'!$H$8*'DIFENSORI - GE'!F105+'DIFENSORI - GE'!$G105*'Pesi e Budget Iniziale'!$H$9+'Pesi e Budget Iniziale'!$H$10*'DIFENSORI - GE'!$H105+VLOOKUP(B105,SQUADRE!$A$2:$B$21,2,FALSE)*'Pesi e Budget Iniziale'!$H$11+'Pesi e Budget Iniziale'!$H$12*VLOOKUP(B105,'FATTORE CASA'!$A$2:$B$21,2,FALSE)+VLOOKUP(B105,ALLENATORE!$A$2:$B$21,2,FALSE)*'Pesi e Budget Iniziale'!$H$13</f>
        <v>67.733899999999991</v>
      </c>
      <c r="M105" s="19">
        <f t="shared" si="3"/>
        <v>5.0079045028736182</v>
      </c>
      <c r="N105" s="19">
        <f t="shared" si="1"/>
        <v>5.0079045028736182</v>
      </c>
      <c r="P105" s="17"/>
    </row>
    <row r="106" spans="1:16" ht="12.75" customHeight="1" x14ac:dyDescent="0.15">
      <c r="A106" s="10" t="s">
        <v>449</v>
      </c>
      <c r="B106" s="26" t="s">
        <v>107</v>
      </c>
      <c r="C106" s="26">
        <v>6</v>
      </c>
      <c r="D106" s="26">
        <v>7</v>
      </c>
      <c r="E106" s="26">
        <v>6</v>
      </c>
      <c r="F106" s="26">
        <v>6</v>
      </c>
      <c r="G106" s="26">
        <v>6</v>
      </c>
      <c r="H106" s="26">
        <v>5</v>
      </c>
      <c r="I106" s="31">
        <f>$C106*'Pesi e Budget Iniziale'!$F$5+'Pesi e Budget Iniziale'!$F$6*'DIFENSORI - GE'!$D106+'DIFENSORI - GE'!$E106*'Pesi e Budget Iniziale'!$F$7+'Pesi e Budget Iniziale'!$F$8*'DIFENSORI - GE'!F106+'DIFENSORI - GE'!$G106*'Pesi e Budget Iniziale'!$F$9+'Pesi e Budget Iniziale'!$F$10*'DIFENSORI - GE'!$H106+VLOOKUP(B106,SQUADRE!$A$2:$B$21,2,FALSE)*'Pesi e Budget Iniziale'!$F$11+'Pesi e Budget Iniziale'!$F$12*VLOOKUP(B106,'FATTORE CASA'!$A$2:$B$21,2,FALSE)+VLOOKUP(B106,ALLENATORE!$A$2:$B$21,2,FALSE)*'Pesi e Budget Iniziale'!$F$13</f>
        <v>60.691099999999999</v>
      </c>
      <c r="J106" s="19">
        <f t="shared" si="2"/>
        <v>-2.8731956197113</v>
      </c>
      <c r="K106" s="19">
        <f t="shared" si="0"/>
        <v>1</v>
      </c>
      <c r="L106" s="20">
        <f>$C106*'Pesi e Budget Iniziale'!$H$5+'Pesi e Budget Iniziale'!$H$6*'DIFENSORI - GE'!$D106+'DIFENSORI - GE'!$E106*'Pesi e Budget Iniziale'!$H$7+'Pesi e Budget Iniziale'!$H$8*'DIFENSORI - GE'!F106+'DIFENSORI - GE'!$G106*'Pesi e Budget Iniziale'!$H$9+'Pesi e Budget Iniziale'!$H$10*'DIFENSORI - GE'!$H106+VLOOKUP(B106,SQUADRE!$A$2:$B$21,2,FALSE)*'Pesi e Budget Iniziale'!$H$11+'Pesi e Budget Iniziale'!$H$12*VLOOKUP(B106,'FATTORE CASA'!$A$2:$B$21,2,FALSE)+VLOOKUP(B106,ALLENATORE!$A$2:$B$21,2,FALSE)*'Pesi e Budget Iniziale'!$H$13</f>
        <v>63.991099999999996</v>
      </c>
      <c r="M106" s="19">
        <f t="shared" si="3"/>
        <v>1.0484662018204922</v>
      </c>
      <c r="N106" s="19">
        <f t="shared" si="1"/>
        <v>1.0484662018204922</v>
      </c>
      <c r="P106" s="17"/>
    </row>
    <row r="107" spans="1:16" ht="12.75" customHeight="1" x14ac:dyDescent="0.15">
      <c r="A107" s="10" t="s">
        <v>454</v>
      </c>
      <c r="B107" s="26" t="s">
        <v>102</v>
      </c>
      <c r="C107" s="26">
        <v>7</v>
      </c>
      <c r="D107" s="26">
        <v>6</v>
      </c>
      <c r="E107" s="26">
        <v>6</v>
      </c>
      <c r="F107" s="26">
        <v>6</v>
      </c>
      <c r="G107" s="26">
        <v>6</v>
      </c>
      <c r="H107" s="26">
        <v>5</v>
      </c>
      <c r="I107" s="31">
        <f>$C107*'Pesi e Budget Iniziale'!$F$5+'Pesi e Budget Iniziale'!$F$6*'DIFENSORI - GE'!$D107+'DIFENSORI - GE'!$E107*'Pesi e Budget Iniziale'!$F$7+'Pesi e Budget Iniziale'!$F$8*'DIFENSORI - GE'!F107+'DIFENSORI - GE'!$G107*'Pesi e Budget Iniziale'!$F$9+'Pesi e Budget Iniziale'!$F$10*'DIFENSORI - GE'!$H107+VLOOKUP(B107,SQUADRE!$A$2:$B$21,2,FALSE)*'Pesi e Budget Iniziale'!$F$11+'Pesi e Budget Iniziale'!$F$12*VLOOKUP(B107,'FATTORE CASA'!$A$2:$B$21,2,FALSE)+VLOOKUP(B107,ALLENATORE!$A$2:$B$21,2,FALSE)*'Pesi e Budget Iniziale'!$F$13</f>
        <v>60.731400000000008</v>
      </c>
      <c r="J107" s="19">
        <f t="shared" si="2"/>
        <v>-2.8230462916873975</v>
      </c>
      <c r="K107" s="19">
        <f t="shared" si="0"/>
        <v>1</v>
      </c>
      <c r="L107" s="20">
        <f>$C107*'Pesi e Budget Iniziale'!$H$5+'Pesi e Budget Iniziale'!$H$6*'DIFENSORI - GE'!$D107+'DIFENSORI - GE'!$E107*'Pesi e Budget Iniziale'!$H$7+'Pesi e Budget Iniziale'!$H$8*'DIFENSORI - GE'!F107+'DIFENSORI - GE'!$G107*'Pesi e Budget Iniziale'!$H$9+'Pesi e Budget Iniziale'!$H$10*'DIFENSORI - GE'!$H107+VLOOKUP(B107,SQUADRE!$A$2:$B$21,2,FALSE)*'Pesi e Budget Iniziale'!$H$11+'Pesi e Budget Iniziale'!$H$12*VLOOKUP(B107,'FATTORE CASA'!$A$2:$B$21,2,FALSE)+VLOOKUP(B107,ALLENATORE!$A$2:$B$21,2,FALSE)*'Pesi e Budget Iniziale'!$H$13</f>
        <v>64.031400000000005</v>
      </c>
      <c r="M107" s="19">
        <f t="shared" si="3"/>
        <v>1.0910988200561675</v>
      </c>
      <c r="N107" s="19">
        <f t="shared" si="1"/>
        <v>1.0910988200561675</v>
      </c>
      <c r="P107" s="17"/>
    </row>
    <row r="108" spans="1:16" ht="12.75" customHeight="1" x14ac:dyDescent="0.15">
      <c r="A108" s="10" t="s">
        <v>458</v>
      </c>
      <c r="B108" s="26" t="s">
        <v>133</v>
      </c>
      <c r="C108" s="26">
        <v>7</v>
      </c>
      <c r="D108" s="26">
        <v>6</v>
      </c>
      <c r="E108" s="26">
        <v>5</v>
      </c>
      <c r="F108" s="26">
        <v>6</v>
      </c>
      <c r="G108" s="26">
        <v>7</v>
      </c>
      <c r="H108" s="26">
        <v>5</v>
      </c>
      <c r="I108" s="31">
        <f>$C108*'Pesi e Budget Iniziale'!$F$5+'Pesi e Budget Iniziale'!$F$6*'DIFENSORI - GE'!$D108+'DIFENSORI - GE'!$E108*'Pesi e Budget Iniziale'!$F$7+'Pesi e Budget Iniziale'!$F$8*'DIFENSORI - GE'!F108+'DIFENSORI - GE'!$G108*'Pesi e Budget Iniziale'!$F$9+'Pesi e Budget Iniziale'!$F$10*'DIFENSORI - GE'!$H108+VLOOKUP(B108,SQUADRE!$A$2:$B$21,2,FALSE)*'Pesi e Budget Iniziale'!$F$11+'Pesi e Budget Iniziale'!$F$12*VLOOKUP(B108,'FATTORE CASA'!$A$2:$B$21,2,FALSE)+VLOOKUP(B108,ALLENATORE!$A$2:$B$21,2,FALSE)*'Pesi e Budget Iniziale'!$F$13</f>
        <v>60.151699999999998</v>
      </c>
      <c r="J108" s="19">
        <f t="shared" si="2"/>
        <v>-3.5444250871080172</v>
      </c>
      <c r="K108" s="19">
        <f t="shared" si="0"/>
        <v>1</v>
      </c>
      <c r="L108" s="20">
        <f>$C108*'Pesi e Budget Iniziale'!$H$5+'Pesi e Budget Iniziale'!$H$6*'DIFENSORI - GE'!$D108+'DIFENSORI - GE'!$E108*'Pesi e Budget Iniziale'!$H$7+'Pesi e Budget Iniziale'!$H$8*'DIFENSORI - GE'!F108+'DIFENSORI - GE'!$G108*'Pesi e Budget Iniziale'!$H$9+'Pesi e Budget Iniziale'!$H$10*'DIFENSORI - GE'!$H108+VLOOKUP(B108,SQUADRE!$A$2:$B$21,2,FALSE)*'Pesi e Budget Iniziale'!$H$11+'Pesi e Budget Iniziale'!$H$12*VLOOKUP(B108,'FATTORE CASA'!$A$2:$B$21,2,FALSE)+VLOOKUP(B108,ALLENATORE!$A$2:$B$21,2,FALSE)*'Pesi e Budget Iniziale'!$H$13</f>
        <v>62.901699999999991</v>
      </c>
      <c r="M108" s="19">
        <f t="shared" si="3"/>
        <v>-0.10398973629196462</v>
      </c>
      <c r="N108" s="19">
        <f t="shared" si="1"/>
        <v>1</v>
      </c>
      <c r="P108" s="17"/>
    </row>
    <row r="109" spans="1:16" ht="12.75" customHeight="1" x14ac:dyDescent="0.15">
      <c r="A109" s="10" t="s">
        <v>463</v>
      </c>
      <c r="B109" s="26" t="s">
        <v>130</v>
      </c>
      <c r="C109" s="26">
        <v>7</v>
      </c>
      <c r="D109" s="26">
        <v>7</v>
      </c>
      <c r="E109" s="26">
        <v>6</v>
      </c>
      <c r="F109" s="26">
        <v>5</v>
      </c>
      <c r="G109" s="26">
        <v>5</v>
      </c>
      <c r="H109" s="26">
        <v>6</v>
      </c>
      <c r="I109" s="31">
        <f>$C109*'Pesi e Budget Iniziale'!$F$5+'Pesi e Budget Iniziale'!$F$6*'DIFENSORI - GE'!$D109+'DIFENSORI - GE'!$E109*'Pesi e Budget Iniziale'!$F$7+'Pesi e Budget Iniziale'!$F$8*'DIFENSORI - GE'!F109+'DIFENSORI - GE'!$G109*'Pesi e Budget Iniziale'!$F$9+'Pesi e Budget Iniziale'!$F$10*'DIFENSORI - GE'!$H109+VLOOKUP(B109,SQUADRE!$A$2:$B$21,2,FALSE)*'Pesi e Budget Iniziale'!$F$11+'Pesi e Budget Iniziale'!$F$12*VLOOKUP(B109,'FATTORE CASA'!$A$2:$B$21,2,FALSE)+VLOOKUP(B109,ALLENATORE!$A$2:$B$21,2,FALSE)*'Pesi e Budget Iniziale'!$F$13</f>
        <v>58.4694</v>
      </c>
      <c r="J109" s="19">
        <f t="shared" si="2"/>
        <v>-5.6378795420607304</v>
      </c>
      <c r="K109" s="19">
        <f t="shared" si="0"/>
        <v>1</v>
      </c>
      <c r="L109" s="20">
        <f>$C109*'Pesi e Budget Iniziale'!$H$5+'Pesi e Budget Iniziale'!$H$6*'DIFENSORI - GE'!$D109+'DIFENSORI - GE'!$E109*'Pesi e Budget Iniziale'!$H$7+'Pesi e Budget Iniziale'!$H$8*'DIFENSORI - GE'!F109+'DIFENSORI - GE'!$G109*'Pesi e Budget Iniziale'!$H$9+'Pesi e Budget Iniziale'!$H$10*'DIFENSORI - GE'!$H109+VLOOKUP(B109,SQUADRE!$A$2:$B$21,2,FALSE)*'Pesi e Budget Iniziale'!$H$11+'Pesi e Budget Iniziale'!$H$12*VLOOKUP(B109,'FATTORE CASA'!$A$2:$B$21,2,FALSE)+VLOOKUP(B109,ALLENATORE!$A$2:$B$21,2,FALSE)*'Pesi e Budget Iniziale'!$H$13</f>
        <v>61.769399999999997</v>
      </c>
      <c r="M109" s="19">
        <f t="shared" si="3"/>
        <v>-1.3018287841391469</v>
      </c>
      <c r="N109" s="19">
        <f t="shared" si="1"/>
        <v>1</v>
      </c>
      <c r="P109" s="17"/>
    </row>
    <row r="110" spans="1:16" ht="12.75" customHeight="1" x14ac:dyDescent="0.15">
      <c r="A110" s="10" t="s">
        <v>468</v>
      </c>
      <c r="B110" s="26" t="s">
        <v>126</v>
      </c>
      <c r="C110" s="26">
        <v>7</v>
      </c>
      <c r="D110" s="26">
        <v>8</v>
      </c>
      <c r="E110" s="26">
        <v>6</v>
      </c>
      <c r="F110" s="26">
        <v>4</v>
      </c>
      <c r="G110" s="26">
        <v>5</v>
      </c>
      <c r="H110" s="26">
        <v>6</v>
      </c>
      <c r="I110" s="31">
        <f>$C110*'Pesi e Budget Iniziale'!$F$5+'Pesi e Budget Iniziale'!$F$6*'DIFENSORI - GE'!$D110+'DIFENSORI - GE'!$E110*'Pesi e Budget Iniziale'!$F$7+'Pesi e Budget Iniziale'!$F$8*'DIFENSORI - GE'!F110+'DIFENSORI - GE'!$G110*'Pesi e Budget Iniziale'!$F$9+'Pesi e Budget Iniziale'!$F$10*'DIFENSORI - GE'!$H110+VLOOKUP(B110,SQUADRE!$A$2:$B$21,2,FALSE)*'Pesi e Budget Iniziale'!$F$11+'Pesi e Budget Iniziale'!$F$12*VLOOKUP(B110,'FATTORE CASA'!$A$2:$B$21,2,FALSE)+VLOOKUP(B110,ALLENATORE!$A$2:$B$21,2,FALSE)*'Pesi e Budget Iniziale'!$F$13</f>
        <v>63.896399999999993</v>
      </c>
      <c r="J110" s="19">
        <f t="shared" si="2"/>
        <v>1.1154803384768464</v>
      </c>
      <c r="K110" s="19">
        <f t="shared" si="0"/>
        <v>1.1154803384768464</v>
      </c>
      <c r="L110" s="20">
        <f>$C110*'Pesi e Budget Iniziale'!$H$5+'Pesi e Budget Iniziale'!$H$6*'DIFENSORI - GE'!$D110+'DIFENSORI - GE'!$E110*'Pesi e Budget Iniziale'!$H$7+'Pesi e Budget Iniziale'!$H$8*'DIFENSORI - GE'!F110+'DIFENSORI - GE'!$G110*'Pesi e Budget Iniziale'!$H$9+'Pesi e Budget Iniziale'!$H$10*'DIFENSORI - GE'!$H110+VLOOKUP(B110,SQUADRE!$A$2:$B$21,2,FALSE)*'Pesi e Budget Iniziale'!$H$11+'Pesi e Budget Iniziale'!$H$12*VLOOKUP(B110,'FATTORE CASA'!$A$2:$B$21,2,FALSE)+VLOOKUP(B110,ALLENATORE!$A$2:$B$21,2,FALSE)*'Pesi e Budget Iniziale'!$H$13</f>
        <v>67.196399999999997</v>
      </c>
      <c r="M110" s="19">
        <f t="shared" si="3"/>
        <v>4.4392932795071474</v>
      </c>
      <c r="N110" s="19">
        <f t="shared" si="1"/>
        <v>4.4392932795071474</v>
      </c>
      <c r="P110" s="17"/>
    </row>
    <row r="111" spans="1:16" ht="12.75" customHeight="1" x14ac:dyDescent="0.15">
      <c r="A111" s="10" t="s">
        <v>472</v>
      </c>
      <c r="B111" s="26" t="s">
        <v>69</v>
      </c>
      <c r="C111" s="26">
        <v>6</v>
      </c>
      <c r="D111" s="26">
        <v>6</v>
      </c>
      <c r="E111" s="26">
        <v>6</v>
      </c>
      <c r="F111" s="26">
        <v>6</v>
      </c>
      <c r="G111" s="26">
        <v>7</v>
      </c>
      <c r="H111" s="26">
        <v>5</v>
      </c>
      <c r="I111" s="31">
        <f>$C111*'Pesi e Budget Iniziale'!$F$5+'Pesi e Budget Iniziale'!$F$6*'DIFENSORI - GE'!$D111+'DIFENSORI - GE'!$E111*'Pesi e Budget Iniziale'!$F$7+'Pesi e Budget Iniziale'!$F$8*'DIFENSORI - GE'!F111+'DIFENSORI - GE'!$G111*'Pesi e Budget Iniziale'!$F$9+'Pesi e Budget Iniziale'!$F$10*'DIFENSORI - GE'!$H111+VLOOKUP(B111,SQUADRE!$A$2:$B$21,2,FALSE)*'Pesi e Budget Iniziale'!$F$11+'Pesi e Budget Iniziale'!$F$12*VLOOKUP(B111,'FATTORE CASA'!$A$2:$B$21,2,FALSE)+VLOOKUP(B111,ALLENATORE!$A$2:$B$21,2,FALSE)*'Pesi e Budget Iniziale'!$F$13</f>
        <v>62.672900000000006</v>
      </c>
      <c r="J111" s="19">
        <f t="shared" si="2"/>
        <v>-0.40704330512691911</v>
      </c>
      <c r="K111" s="19">
        <f t="shared" si="0"/>
        <v>1</v>
      </c>
      <c r="L111" s="20">
        <f>$C111*'Pesi e Budget Iniziale'!$H$5+'Pesi e Budget Iniziale'!$H$6*'DIFENSORI - GE'!$D111+'DIFENSORI - GE'!$E111*'Pesi e Budget Iniziale'!$H$7+'Pesi e Budget Iniziale'!$H$8*'DIFENSORI - GE'!F111+'DIFENSORI - GE'!$G111*'Pesi e Budget Iniziale'!$H$9+'Pesi e Budget Iniziale'!$H$10*'DIFENSORI - GE'!$H111+VLOOKUP(B111,SQUADRE!$A$2:$B$21,2,FALSE)*'Pesi e Budget Iniziale'!$H$11+'Pesi e Budget Iniziale'!$H$12*VLOOKUP(B111,'FATTORE CASA'!$A$2:$B$21,2,FALSE)+VLOOKUP(B111,ALLENATORE!$A$2:$B$21,2,FALSE)*'Pesi e Budget Iniziale'!$H$13</f>
        <v>65.972899999999996</v>
      </c>
      <c r="M111" s="19">
        <f t="shared" si="3"/>
        <v>3.1449754529231697</v>
      </c>
      <c r="N111" s="19">
        <f t="shared" si="1"/>
        <v>3.1449754529231697</v>
      </c>
      <c r="P111" s="17"/>
    </row>
    <row r="112" spans="1:16" ht="12.75" customHeight="1" x14ac:dyDescent="0.15">
      <c r="A112" s="10" t="s">
        <v>208</v>
      </c>
      <c r="B112" s="26" t="s">
        <v>121</v>
      </c>
      <c r="C112" s="26">
        <v>8</v>
      </c>
      <c r="D112" s="26">
        <v>6</v>
      </c>
      <c r="E112" s="26">
        <v>5</v>
      </c>
      <c r="F112" s="26">
        <v>5</v>
      </c>
      <c r="G112" s="26">
        <v>6</v>
      </c>
      <c r="H112" s="26">
        <v>6</v>
      </c>
      <c r="I112" s="31">
        <f>$C112*'Pesi e Budget Iniziale'!$F$5+'Pesi e Budget Iniziale'!$F$6*'DIFENSORI - GE'!$D112+'DIFENSORI - GE'!$E112*'Pesi e Budget Iniziale'!$F$7+'Pesi e Budget Iniziale'!$F$8*'DIFENSORI - GE'!F112+'DIFENSORI - GE'!$G112*'Pesi e Budget Iniziale'!$F$9+'Pesi e Budget Iniziale'!$F$10*'DIFENSORI - GE'!$H112+VLOOKUP(B112,SQUADRE!$A$2:$B$21,2,FALSE)*'Pesi e Budget Iniziale'!$F$11+'Pesi e Budget Iniziale'!$F$12*VLOOKUP(B112,'FATTORE CASA'!$A$2:$B$21,2,FALSE)+VLOOKUP(B112,ALLENATORE!$A$2:$B$21,2,FALSE)*'Pesi e Budget Iniziale'!$F$13</f>
        <v>62.345000000000006</v>
      </c>
      <c r="J112" s="19">
        <f t="shared" si="2"/>
        <v>-0.81508213041313482</v>
      </c>
      <c r="K112" s="19">
        <f t="shared" si="0"/>
        <v>1</v>
      </c>
      <c r="L112" s="20">
        <f>$C112*'Pesi e Budget Iniziale'!$H$5+'Pesi e Budget Iniziale'!$H$6*'DIFENSORI - GE'!$D112+'DIFENSORI - GE'!$E112*'Pesi e Budget Iniziale'!$H$7+'Pesi e Budget Iniziale'!$H$8*'DIFENSORI - GE'!F112+'DIFENSORI - GE'!$G112*'Pesi e Budget Iniziale'!$H$9+'Pesi e Budget Iniziale'!$H$10*'DIFENSORI - GE'!$H112+VLOOKUP(B112,SQUADRE!$A$2:$B$21,2,FALSE)*'Pesi e Budget Iniziale'!$H$11+'Pesi e Budget Iniziale'!$H$12*VLOOKUP(B112,'FATTORE CASA'!$A$2:$B$21,2,FALSE)+VLOOKUP(B112,ALLENATORE!$A$2:$B$21,2,FALSE)*'Pesi e Budget Iniziale'!$H$13</f>
        <v>65.094999999999999</v>
      </c>
      <c r="M112" s="19">
        <f t="shared" si="3"/>
        <v>2.2162614194470187</v>
      </c>
      <c r="N112" s="19">
        <f t="shared" si="1"/>
        <v>2.2162614194470187</v>
      </c>
      <c r="P112" s="17"/>
    </row>
    <row r="113" spans="1:16" ht="12.75" customHeight="1" x14ac:dyDescent="0.15">
      <c r="A113" s="10" t="s">
        <v>481</v>
      </c>
      <c r="B113" s="26" t="s">
        <v>75</v>
      </c>
      <c r="C113" s="26">
        <v>6</v>
      </c>
      <c r="D113" s="26">
        <v>7</v>
      </c>
      <c r="E113" s="26">
        <v>6</v>
      </c>
      <c r="F113" s="26">
        <v>5</v>
      </c>
      <c r="G113" s="26">
        <v>6</v>
      </c>
      <c r="H113" s="26">
        <v>6</v>
      </c>
      <c r="I113" s="31">
        <f>$C113*'Pesi e Budget Iniziale'!$F$5+'Pesi e Budget Iniziale'!$F$6*'DIFENSORI - GE'!$D113+'DIFENSORI - GE'!$E113*'Pesi e Budget Iniziale'!$F$7+'Pesi e Budget Iniziale'!$F$8*'DIFENSORI - GE'!F113+'DIFENSORI - GE'!$G113*'Pesi e Budget Iniziale'!$F$9+'Pesi e Budget Iniziale'!$F$10*'DIFENSORI - GE'!$H113+VLOOKUP(B113,SQUADRE!$A$2:$B$21,2,FALSE)*'Pesi e Budget Iniziale'!$F$11+'Pesi e Budget Iniziale'!$F$12*VLOOKUP(B113,'FATTORE CASA'!$A$2:$B$21,2,FALSE)+VLOOKUP(B113,ALLENATORE!$A$2:$B$21,2,FALSE)*'Pesi e Budget Iniziale'!$F$13</f>
        <v>61.097899999999996</v>
      </c>
      <c r="J113" s="19">
        <f t="shared" si="2"/>
        <v>-2.3669736187157824</v>
      </c>
      <c r="K113" s="19">
        <f t="shared" si="0"/>
        <v>1</v>
      </c>
      <c r="L113" s="20">
        <f>$C113*'Pesi e Budget Iniziale'!$H$5+'Pesi e Budget Iniziale'!$H$6*'DIFENSORI - GE'!$D113+'DIFENSORI - GE'!$E113*'Pesi e Budget Iniziale'!$H$7+'Pesi e Budget Iniziale'!$H$8*'DIFENSORI - GE'!F113+'DIFENSORI - GE'!$G113*'Pesi e Budget Iniziale'!$H$9+'Pesi e Budget Iniziale'!$H$10*'DIFENSORI - GE'!$H113+VLOOKUP(B113,SQUADRE!$A$2:$B$21,2,FALSE)*'Pesi e Budget Iniziale'!$H$11+'Pesi e Budget Iniziale'!$H$12*VLOOKUP(B113,'FATTORE CASA'!$A$2:$B$21,2,FALSE)+VLOOKUP(B113,ALLENATORE!$A$2:$B$21,2,FALSE)*'Pesi e Budget Iniziale'!$H$13</f>
        <v>64.397899999999993</v>
      </c>
      <c r="M113" s="19">
        <f t="shared" si="3"/>
        <v>1.4788123332911596</v>
      </c>
      <c r="N113" s="19">
        <f t="shared" si="1"/>
        <v>1.4788123332911596</v>
      </c>
      <c r="P113" s="17"/>
    </row>
    <row r="114" spans="1:16" ht="12.75" customHeight="1" x14ac:dyDescent="0.15">
      <c r="A114" s="10" t="s">
        <v>485</v>
      </c>
      <c r="B114" s="26" t="s">
        <v>90</v>
      </c>
      <c r="C114" s="26">
        <v>5</v>
      </c>
      <c r="D114" s="26">
        <v>6</v>
      </c>
      <c r="E114" s="26">
        <v>6</v>
      </c>
      <c r="F114" s="26">
        <v>6</v>
      </c>
      <c r="G114" s="26">
        <v>6</v>
      </c>
      <c r="H114" s="26">
        <v>6</v>
      </c>
      <c r="I114" s="31">
        <f>$C114*'Pesi e Budget Iniziale'!$F$5+'Pesi e Budget Iniziale'!$F$6*'DIFENSORI - GE'!$D114+'DIFENSORI - GE'!$E114*'Pesi e Budget Iniziale'!$F$7+'Pesi e Budget Iniziale'!$F$8*'DIFENSORI - GE'!F114+'DIFENSORI - GE'!$G114*'Pesi e Budget Iniziale'!$F$9+'Pesi e Budget Iniziale'!$F$10*'DIFENSORI - GE'!$H114+VLOOKUP(B114,SQUADRE!$A$2:$B$21,2,FALSE)*'Pesi e Budget Iniziale'!$F$11+'Pesi e Budget Iniziale'!$F$12*VLOOKUP(B114,'FATTORE CASA'!$A$2:$B$21,2,FALSE)+VLOOKUP(B114,ALLENATORE!$A$2:$B$21,2,FALSE)*'Pesi e Budget Iniziale'!$F$13</f>
        <v>60.940599999999996</v>
      </c>
      <c r="J114" s="19">
        <f t="shared" si="2"/>
        <v>-2.5627177700348511</v>
      </c>
      <c r="K114" s="19">
        <f t="shared" si="0"/>
        <v>1</v>
      </c>
      <c r="L114" s="20">
        <f>$C114*'Pesi e Budget Iniziale'!$H$5+'Pesi e Budget Iniziale'!$H$6*'DIFENSORI - GE'!$D114+'DIFENSORI - GE'!$E114*'Pesi e Budget Iniziale'!$H$7+'Pesi e Budget Iniziale'!$H$8*'DIFENSORI - GE'!F114+'DIFENSORI - GE'!$G114*'Pesi e Budget Iniziale'!$H$9+'Pesi e Budget Iniziale'!$H$10*'DIFENSORI - GE'!$H114+VLOOKUP(B114,SQUADRE!$A$2:$B$21,2,FALSE)*'Pesi e Budget Iniziale'!$H$11+'Pesi e Budget Iniziale'!$H$12*VLOOKUP(B114,'FATTORE CASA'!$A$2:$B$21,2,FALSE)+VLOOKUP(B114,ALLENATORE!$A$2:$B$21,2,FALSE)*'Pesi e Budget Iniziale'!$H$13</f>
        <v>64.240599999999986</v>
      </c>
      <c r="M114" s="19">
        <f t="shared" si="3"/>
        <v>1.3124075975971081</v>
      </c>
      <c r="N114" s="19">
        <f t="shared" si="1"/>
        <v>1.3124075975971081</v>
      </c>
      <c r="P114" s="17"/>
    </row>
    <row r="115" spans="1:16" ht="12.75" customHeight="1" x14ac:dyDescent="0.15">
      <c r="A115" s="10" t="s">
        <v>264</v>
      </c>
      <c r="B115" s="26" t="s">
        <v>142</v>
      </c>
      <c r="C115" s="26">
        <v>7</v>
      </c>
      <c r="D115" s="26">
        <v>7</v>
      </c>
      <c r="E115" s="26">
        <v>5</v>
      </c>
      <c r="F115" s="26">
        <v>4</v>
      </c>
      <c r="G115" s="26">
        <v>6</v>
      </c>
      <c r="H115" s="26">
        <v>6</v>
      </c>
      <c r="I115" s="31">
        <f>$C115*'Pesi e Budget Iniziale'!$F$5+'Pesi e Budget Iniziale'!$F$6*'DIFENSORI - GE'!$D115+'DIFENSORI - GE'!$E115*'Pesi e Budget Iniziale'!$F$7+'Pesi e Budget Iniziale'!$F$8*'DIFENSORI - GE'!F115+'DIFENSORI - GE'!$G115*'Pesi e Budget Iniziale'!$F$9+'Pesi e Budget Iniziale'!$F$10*'DIFENSORI - GE'!$H115+VLOOKUP(B115,SQUADRE!$A$2:$B$21,2,FALSE)*'Pesi e Budget Iniziale'!$F$11+'Pesi e Budget Iniziale'!$F$12*VLOOKUP(B115,'FATTORE CASA'!$A$2:$B$21,2,FALSE)+VLOOKUP(B115,ALLENATORE!$A$2:$B$21,2,FALSE)*'Pesi e Budget Iniziale'!$F$13</f>
        <v>58.917200000000001</v>
      </c>
      <c r="J115" s="19">
        <f t="shared" si="2"/>
        <v>-5.0806371329019449</v>
      </c>
      <c r="K115" s="19">
        <f t="shared" si="0"/>
        <v>1</v>
      </c>
      <c r="L115" s="20">
        <f>$C115*'Pesi e Budget Iniziale'!$H$5+'Pesi e Budget Iniziale'!$H$6*'DIFENSORI - GE'!$D115+'DIFENSORI - GE'!$E115*'Pesi e Budget Iniziale'!$H$7+'Pesi e Budget Iniziale'!$H$8*'DIFENSORI - GE'!F115+'DIFENSORI - GE'!$G115*'Pesi e Budget Iniziale'!$H$9+'Pesi e Budget Iniziale'!$H$10*'DIFENSORI - GE'!$H115+VLOOKUP(B115,SQUADRE!$A$2:$B$21,2,FALSE)*'Pesi e Budget Iniziale'!$H$11+'Pesi e Budget Iniziale'!$H$12*VLOOKUP(B115,'FATTORE CASA'!$A$2:$B$21,2,FALSE)+VLOOKUP(B115,ALLENATORE!$A$2:$B$21,2,FALSE)*'Pesi e Budget Iniziale'!$H$13</f>
        <v>61.667200000000001</v>
      </c>
      <c r="M115" s="19">
        <f t="shared" si="3"/>
        <v>-1.4099442576797045</v>
      </c>
      <c r="N115" s="19">
        <f t="shared" si="1"/>
        <v>1</v>
      </c>
      <c r="P115" s="17"/>
    </row>
    <row r="116" spans="1:16" ht="12.75" customHeight="1" x14ac:dyDescent="0.15">
      <c r="A116" s="10" t="s">
        <v>492</v>
      </c>
      <c r="B116" s="26" t="s">
        <v>85</v>
      </c>
      <c r="C116" s="26">
        <v>7</v>
      </c>
      <c r="D116" s="26">
        <v>6</v>
      </c>
      <c r="E116" s="26">
        <v>5</v>
      </c>
      <c r="F116" s="26">
        <v>6</v>
      </c>
      <c r="G116" s="26">
        <v>6</v>
      </c>
      <c r="H116" s="26">
        <v>5</v>
      </c>
      <c r="I116" s="31">
        <f>$C116*'Pesi e Budget Iniziale'!$F$5+'Pesi e Budget Iniziale'!$F$6*'DIFENSORI - GE'!$D116+'DIFENSORI - GE'!$E116*'Pesi e Budget Iniziale'!$F$7+'Pesi e Budget Iniziale'!$F$8*'DIFENSORI - GE'!F116+'DIFENSORI - GE'!$G116*'Pesi e Budget Iniziale'!$F$9+'Pesi e Budget Iniziale'!$F$10*'DIFENSORI - GE'!$H116+VLOOKUP(B116,SQUADRE!$A$2:$B$21,2,FALSE)*'Pesi e Budget Iniziale'!$F$11+'Pesi e Budget Iniziale'!$F$12*VLOOKUP(B116,'FATTORE CASA'!$A$2:$B$21,2,FALSE)+VLOOKUP(B116,ALLENATORE!$A$2:$B$21,2,FALSE)*'Pesi e Budget Iniziale'!$F$13</f>
        <v>59.2164</v>
      </c>
      <c r="J116" s="19">
        <f t="shared" si="2"/>
        <v>-4.7083125933300174</v>
      </c>
      <c r="K116" s="19">
        <f t="shared" si="0"/>
        <v>1</v>
      </c>
      <c r="L116" s="20">
        <f>$C116*'Pesi e Budget Iniziale'!$H$5+'Pesi e Budget Iniziale'!$H$6*'DIFENSORI - GE'!$D116+'DIFENSORI - GE'!$E116*'Pesi e Budget Iniziale'!$H$7+'Pesi e Budget Iniziale'!$H$8*'DIFENSORI - GE'!F116+'DIFENSORI - GE'!$G116*'Pesi e Budget Iniziale'!$H$9+'Pesi e Budget Iniziale'!$H$10*'DIFENSORI - GE'!$H116+VLOOKUP(B116,SQUADRE!$A$2:$B$21,2,FALSE)*'Pesi e Budget Iniziale'!$H$11+'Pesi e Budget Iniziale'!$H$12*VLOOKUP(B116,'FATTORE CASA'!$A$2:$B$21,2,FALSE)+VLOOKUP(B116,ALLENATORE!$A$2:$B$21,2,FALSE)*'Pesi e Budget Iniziale'!$H$13</f>
        <v>61.9664</v>
      </c>
      <c r="M116" s="19">
        <f t="shared" si="3"/>
        <v>-1.0934261590169143</v>
      </c>
      <c r="N116" s="19">
        <f t="shared" si="1"/>
        <v>1</v>
      </c>
      <c r="P116" s="17"/>
    </row>
    <row r="117" spans="1:16" ht="12.75" customHeight="1" x14ac:dyDescent="0.15">
      <c r="A117" s="10" t="s">
        <v>496</v>
      </c>
      <c r="B117" s="26" t="s">
        <v>85</v>
      </c>
      <c r="C117" s="26">
        <v>8</v>
      </c>
      <c r="D117" s="26">
        <v>5</v>
      </c>
      <c r="E117" s="26">
        <v>6</v>
      </c>
      <c r="F117" s="26">
        <v>6</v>
      </c>
      <c r="G117" s="26">
        <v>5</v>
      </c>
      <c r="H117" s="26">
        <v>5</v>
      </c>
      <c r="I117" s="31">
        <f>$C117*'Pesi e Budget Iniziale'!$F$5+'Pesi e Budget Iniziale'!$F$6*'DIFENSORI - GE'!$D117+'DIFENSORI - GE'!$E117*'Pesi e Budget Iniziale'!$F$7+'Pesi e Budget Iniziale'!$F$8*'DIFENSORI - GE'!F117+'DIFENSORI - GE'!$G117*'Pesi e Budget Iniziale'!$F$9+'Pesi e Budget Iniziale'!$F$10*'DIFENSORI - GE'!$H117+VLOOKUP(B117,SQUADRE!$A$2:$B$21,2,FALSE)*'Pesi e Budget Iniziale'!$F$11+'Pesi e Budget Iniziale'!$F$12*VLOOKUP(B117,'FATTORE CASA'!$A$2:$B$21,2,FALSE)+VLOOKUP(B117,ALLENATORE!$A$2:$B$21,2,FALSE)*'Pesi e Budget Iniziale'!$F$13</f>
        <v>59.291400000000003</v>
      </c>
      <c r="J117" s="19">
        <f t="shared" si="2"/>
        <v>-4.6149825783972105</v>
      </c>
      <c r="K117" s="19">
        <f t="shared" si="0"/>
        <v>1</v>
      </c>
      <c r="L117" s="20">
        <f>$C117*'Pesi e Budget Iniziale'!$H$5+'Pesi e Budget Iniziale'!$H$6*'DIFENSORI - GE'!$D117+'DIFENSORI - GE'!$E117*'Pesi e Budget Iniziale'!$H$7+'Pesi e Budget Iniziale'!$H$8*'DIFENSORI - GE'!F117+'DIFENSORI - GE'!$G117*'Pesi e Budget Iniziale'!$H$9+'Pesi e Budget Iniziale'!$H$10*'DIFENSORI - GE'!$H117+VLOOKUP(B117,SQUADRE!$A$2:$B$21,2,FALSE)*'Pesi e Budget Iniziale'!$H$11+'Pesi e Budget Iniziale'!$H$12*VLOOKUP(B117,'FATTORE CASA'!$A$2:$B$21,2,FALSE)+VLOOKUP(B117,ALLENATORE!$A$2:$B$21,2,FALSE)*'Pesi e Budget Iniziale'!$H$13</f>
        <v>62.5914</v>
      </c>
      <c r="M117" s="19">
        <f t="shared" si="3"/>
        <v>-0.43225031789310009</v>
      </c>
      <c r="N117" s="19">
        <f t="shared" si="1"/>
        <v>1</v>
      </c>
      <c r="P117" s="17"/>
    </row>
    <row r="118" spans="1:16" ht="12.75" customHeight="1" x14ac:dyDescent="0.15">
      <c r="A118" s="10" t="s">
        <v>498</v>
      </c>
      <c r="B118" s="26" t="s">
        <v>107</v>
      </c>
      <c r="C118" s="26">
        <v>6</v>
      </c>
      <c r="D118" s="26">
        <v>6</v>
      </c>
      <c r="E118" s="26">
        <v>6</v>
      </c>
      <c r="F118" s="26">
        <v>6</v>
      </c>
      <c r="G118" s="26">
        <v>5</v>
      </c>
      <c r="H118" s="26">
        <v>6</v>
      </c>
      <c r="I118" s="31">
        <f>$C118*'Pesi e Budget Iniziale'!$F$5+'Pesi e Budget Iniziale'!$F$6*'DIFENSORI - GE'!$D118+'DIFENSORI - GE'!$E118*'Pesi e Budget Iniziale'!$F$7+'Pesi e Budget Iniziale'!$F$8*'DIFENSORI - GE'!F118+'DIFENSORI - GE'!$G118*'Pesi e Budget Iniziale'!$F$9+'Pesi e Budget Iniziale'!$F$10*'DIFENSORI - GE'!$H118+VLOOKUP(B118,SQUADRE!$A$2:$B$21,2,FALSE)*'Pesi e Budget Iniziale'!$F$11+'Pesi e Budget Iniziale'!$F$12*VLOOKUP(B118,'FATTORE CASA'!$A$2:$B$21,2,FALSE)+VLOOKUP(B118,ALLENATORE!$A$2:$B$21,2,FALSE)*'Pesi e Budget Iniziale'!$F$13</f>
        <v>59.3536</v>
      </c>
      <c r="J118" s="19">
        <f t="shared" si="2"/>
        <v>-4.5375808860129432</v>
      </c>
      <c r="K118" s="19">
        <f t="shared" si="0"/>
        <v>1</v>
      </c>
      <c r="L118" s="20">
        <f>$C118*'Pesi e Budget Iniziale'!$H$5+'Pesi e Budget Iniziale'!$H$6*'DIFENSORI - GE'!$D118+'DIFENSORI - GE'!$E118*'Pesi e Budget Iniziale'!$H$7+'Pesi e Budget Iniziale'!$H$8*'DIFENSORI - GE'!F118+'DIFENSORI - GE'!$G118*'Pesi e Budget Iniziale'!$H$9+'Pesi e Budget Iniziale'!$H$10*'DIFENSORI - GE'!$H118+VLOOKUP(B118,SQUADRE!$A$2:$B$21,2,FALSE)*'Pesi e Budget Iniziale'!$H$11+'Pesi e Budget Iniziale'!$H$12*VLOOKUP(B118,'FATTORE CASA'!$A$2:$B$21,2,FALSE)+VLOOKUP(B118,ALLENATORE!$A$2:$B$21,2,FALSE)*'Pesi e Budget Iniziale'!$H$13</f>
        <v>62.653599999999997</v>
      </c>
      <c r="M118" s="19">
        <f t="shared" si="3"/>
        <v>-0.36645009818446539</v>
      </c>
      <c r="N118" s="19">
        <f t="shared" si="1"/>
        <v>1</v>
      </c>
      <c r="P118" s="17"/>
    </row>
    <row r="119" spans="1:16" ht="12.75" customHeight="1" x14ac:dyDescent="0.15">
      <c r="A119" s="10" t="s">
        <v>501</v>
      </c>
      <c r="B119" s="26" t="s">
        <v>117</v>
      </c>
      <c r="C119" s="26">
        <v>8</v>
      </c>
      <c r="D119" s="26">
        <v>5</v>
      </c>
      <c r="E119" s="26">
        <v>6</v>
      </c>
      <c r="F119" s="26">
        <v>5</v>
      </c>
      <c r="G119" s="26">
        <v>6</v>
      </c>
      <c r="H119" s="26">
        <v>5</v>
      </c>
      <c r="I119" s="31">
        <f>$C119*'Pesi e Budget Iniziale'!$F$5+'Pesi e Budget Iniziale'!$F$6*'DIFENSORI - GE'!$D119+'DIFENSORI - GE'!$E119*'Pesi e Budget Iniziale'!$F$7+'Pesi e Budget Iniziale'!$F$8*'DIFENSORI - GE'!F119+'DIFENSORI - GE'!$G119*'Pesi e Budget Iniziale'!$F$9+'Pesi e Budget Iniziale'!$F$10*'DIFENSORI - GE'!$H119+VLOOKUP(B119,SQUADRE!$A$2:$B$21,2,FALSE)*'Pesi e Budget Iniziale'!$F$11+'Pesi e Budget Iniziale'!$F$12*VLOOKUP(B119,'FATTORE CASA'!$A$2:$B$21,2,FALSE)+VLOOKUP(B119,ALLENATORE!$A$2:$B$21,2,FALSE)*'Pesi e Budget Iniziale'!$F$13</f>
        <v>59.325200000000002</v>
      </c>
      <c r="J119" s="19">
        <f t="shared" si="2"/>
        <v>-4.5729218516674948</v>
      </c>
      <c r="K119" s="19">
        <f t="shared" si="0"/>
        <v>1</v>
      </c>
      <c r="L119" s="20">
        <f>$C119*'Pesi e Budget Iniziale'!$H$5+'Pesi e Budget Iniziale'!$H$6*'DIFENSORI - GE'!$D119+'DIFENSORI - GE'!$E119*'Pesi e Budget Iniziale'!$H$7+'Pesi e Budget Iniziale'!$H$8*'DIFENSORI - GE'!F119+'DIFENSORI - GE'!$G119*'Pesi e Budget Iniziale'!$H$9+'Pesi e Budget Iniziale'!$H$10*'DIFENSORI - GE'!$H119+VLOOKUP(B119,SQUADRE!$A$2:$B$21,2,FALSE)*'Pesi e Budget Iniziale'!$H$11+'Pesi e Budget Iniziale'!$H$12*VLOOKUP(B119,'FATTORE CASA'!$A$2:$B$21,2,FALSE)+VLOOKUP(B119,ALLENATORE!$A$2:$B$21,2,FALSE)*'Pesi e Budget Iniziale'!$H$13</f>
        <v>62.6252</v>
      </c>
      <c r="M119" s="19">
        <f t="shared" si="3"/>
        <v>-0.39649392840512832</v>
      </c>
      <c r="N119" s="19">
        <f t="shared" si="1"/>
        <v>1</v>
      </c>
      <c r="P119" s="17"/>
    </row>
    <row r="120" spans="1:16" ht="12.75" customHeight="1" x14ac:dyDescent="0.15">
      <c r="A120" s="10" t="s">
        <v>504</v>
      </c>
      <c r="B120" s="26" t="s">
        <v>130</v>
      </c>
      <c r="C120" s="26">
        <v>8</v>
      </c>
      <c r="D120" s="26">
        <v>6</v>
      </c>
      <c r="E120" s="26">
        <v>5</v>
      </c>
      <c r="F120" s="26">
        <v>3</v>
      </c>
      <c r="G120" s="26">
        <v>7</v>
      </c>
      <c r="H120" s="26">
        <v>6</v>
      </c>
      <c r="I120" s="31">
        <f>$C120*'Pesi e Budget Iniziale'!$F$5+'Pesi e Budget Iniziale'!$F$6*'DIFENSORI - GE'!$D120+'DIFENSORI - GE'!$E120*'Pesi e Budget Iniziale'!$F$7+'Pesi e Budget Iniziale'!$F$8*'DIFENSORI - GE'!F120+'DIFENSORI - GE'!$G120*'Pesi e Budget Iniziale'!$F$9+'Pesi e Budget Iniziale'!$F$10*'DIFENSORI - GE'!$H120+VLOOKUP(B120,SQUADRE!$A$2:$B$21,2,FALSE)*'Pesi e Budget Iniziale'!$F$11+'Pesi e Budget Iniziale'!$F$12*VLOOKUP(B120,'FATTORE CASA'!$A$2:$B$21,2,FALSE)+VLOOKUP(B120,ALLENATORE!$A$2:$B$21,2,FALSE)*'Pesi e Budget Iniziale'!$F$13</f>
        <v>57.219299999999997</v>
      </c>
      <c r="J120" s="19">
        <f t="shared" si="2"/>
        <v>-7.1935042309606843</v>
      </c>
      <c r="K120" s="19">
        <f t="shared" si="0"/>
        <v>1</v>
      </c>
      <c r="L120" s="20">
        <f>$C120*'Pesi e Budget Iniziale'!$H$5+'Pesi e Budget Iniziale'!$H$6*'DIFENSORI - GE'!$D120+'DIFENSORI - GE'!$E120*'Pesi e Budget Iniziale'!$H$7+'Pesi e Budget Iniziale'!$H$8*'DIFENSORI - GE'!F120+'DIFENSORI - GE'!$G120*'Pesi e Budget Iniziale'!$H$9+'Pesi e Budget Iniziale'!$H$10*'DIFENSORI - GE'!$H120+VLOOKUP(B120,SQUADRE!$A$2:$B$21,2,FALSE)*'Pesi e Budget Iniziale'!$H$11+'Pesi e Budget Iniziale'!$H$12*VLOOKUP(B120,'FATTORE CASA'!$A$2:$B$21,2,FALSE)+VLOOKUP(B120,ALLENATORE!$A$2:$B$21,2,FALSE)*'Pesi e Budget Iniziale'!$H$13</f>
        <v>59.969299999999997</v>
      </c>
      <c r="M120" s="19">
        <f t="shared" si="3"/>
        <v>-3.2061209947103073</v>
      </c>
      <c r="N120" s="19">
        <f t="shared" si="1"/>
        <v>1</v>
      </c>
      <c r="P120" s="17"/>
    </row>
    <row r="121" spans="1:16" ht="12.75" customHeight="1" x14ac:dyDescent="0.15">
      <c r="A121" s="10" t="s">
        <v>507</v>
      </c>
      <c r="B121" s="26" t="s">
        <v>87</v>
      </c>
      <c r="C121" s="26">
        <v>9</v>
      </c>
      <c r="D121" s="26">
        <v>4</v>
      </c>
      <c r="E121" s="26">
        <v>6</v>
      </c>
      <c r="F121" s="26">
        <v>6</v>
      </c>
      <c r="G121" s="26">
        <v>6</v>
      </c>
      <c r="H121" s="26">
        <v>4</v>
      </c>
      <c r="I121" s="31">
        <f>$C121*'Pesi e Budget Iniziale'!$F$5+'Pesi e Budget Iniziale'!$F$6*'DIFENSORI - GE'!$D121+'DIFENSORI - GE'!$E121*'Pesi e Budget Iniziale'!$F$7+'Pesi e Budget Iniziale'!$F$8*'DIFENSORI - GE'!F121+'DIFENSORI - GE'!$G121*'Pesi e Budget Iniziale'!$F$9+'Pesi e Budget Iniziale'!$F$10*'DIFENSORI - GE'!$H121+VLOOKUP(B121,SQUADRE!$A$2:$B$21,2,FALSE)*'Pesi e Budget Iniziale'!$F$11+'Pesi e Budget Iniziale'!$F$12*VLOOKUP(B121,'FATTORE CASA'!$A$2:$B$21,2,FALSE)+VLOOKUP(B121,ALLENATORE!$A$2:$B$21,2,FALSE)*'Pesi e Budget Iniziale'!$F$13</f>
        <v>60.042700000000004</v>
      </c>
      <c r="J121" s="19">
        <f t="shared" si="2"/>
        <v>-3.6800647088103489</v>
      </c>
      <c r="K121" s="19">
        <f t="shared" si="0"/>
        <v>1</v>
      </c>
      <c r="L121" s="20">
        <f>$C121*'Pesi e Budget Iniziale'!$H$5+'Pesi e Budget Iniziale'!$H$6*'DIFENSORI - GE'!$D121+'DIFENSORI - GE'!$E121*'Pesi e Budget Iniziale'!$H$7+'Pesi e Budget Iniziale'!$H$8*'DIFENSORI - GE'!F121+'DIFENSORI - GE'!$G121*'Pesi e Budget Iniziale'!$H$9+'Pesi e Budget Iniziale'!$H$10*'DIFENSORI - GE'!$H121+VLOOKUP(B121,SQUADRE!$A$2:$B$21,2,FALSE)*'Pesi e Budget Iniziale'!$H$11+'Pesi e Budget Iniziale'!$H$12*VLOOKUP(B121,'FATTORE CASA'!$A$2:$B$21,2,FALSE)+VLOOKUP(B121,ALLENATORE!$A$2:$B$21,2,FALSE)*'Pesi e Budget Iniziale'!$H$13</f>
        <v>63.342699999999994</v>
      </c>
      <c r="M121" s="19">
        <f t="shared" si="3"/>
        <v>0.36253593720500277</v>
      </c>
      <c r="N121" s="19">
        <f t="shared" si="1"/>
        <v>0.36253593720500277</v>
      </c>
      <c r="P121" s="17"/>
    </row>
    <row r="122" spans="1:16" ht="12.75" customHeight="1" x14ac:dyDescent="0.15">
      <c r="A122" s="10" t="s">
        <v>509</v>
      </c>
      <c r="B122" s="26" t="s">
        <v>87</v>
      </c>
      <c r="C122" s="26">
        <v>9</v>
      </c>
      <c r="D122" s="26">
        <v>4</v>
      </c>
      <c r="E122" s="26">
        <v>6</v>
      </c>
      <c r="F122" s="26">
        <v>6</v>
      </c>
      <c r="G122" s="26">
        <v>6</v>
      </c>
      <c r="H122" s="26">
        <v>4</v>
      </c>
      <c r="I122" s="31">
        <f>$C122*'Pesi e Budget Iniziale'!$F$5+'Pesi e Budget Iniziale'!$F$6*'DIFENSORI - GE'!$D122+'DIFENSORI - GE'!$E122*'Pesi e Budget Iniziale'!$F$7+'Pesi e Budget Iniziale'!$F$8*'DIFENSORI - GE'!F122+'DIFENSORI - GE'!$G122*'Pesi e Budget Iniziale'!$F$9+'Pesi e Budget Iniziale'!$F$10*'DIFENSORI - GE'!$H122+VLOOKUP(B122,SQUADRE!$A$2:$B$21,2,FALSE)*'Pesi e Budget Iniziale'!$F$11+'Pesi e Budget Iniziale'!$F$12*VLOOKUP(B122,'FATTORE CASA'!$A$2:$B$21,2,FALSE)+VLOOKUP(B122,ALLENATORE!$A$2:$B$21,2,FALSE)*'Pesi e Budget Iniziale'!$F$13</f>
        <v>60.042700000000004</v>
      </c>
      <c r="J122" s="19">
        <f t="shared" si="2"/>
        <v>-3.6800647088103489</v>
      </c>
      <c r="K122" s="19">
        <f t="shared" si="0"/>
        <v>1</v>
      </c>
      <c r="L122" s="20">
        <f>$C122*'Pesi e Budget Iniziale'!$H$5+'Pesi e Budget Iniziale'!$H$6*'DIFENSORI - GE'!$D122+'DIFENSORI - GE'!$E122*'Pesi e Budget Iniziale'!$H$7+'Pesi e Budget Iniziale'!$H$8*'DIFENSORI - GE'!F122+'DIFENSORI - GE'!$G122*'Pesi e Budget Iniziale'!$H$9+'Pesi e Budget Iniziale'!$H$10*'DIFENSORI - GE'!$H122+VLOOKUP(B122,SQUADRE!$A$2:$B$21,2,FALSE)*'Pesi e Budget Iniziale'!$H$11+'Pesi e Budget Iniziale'!$H$12*VLOOKUP(B122,'FATTORE CASA'!$A$2:$B$21,2,FALSE)+VLOOKUP(B122,ALLENATORE!$A$2:$B$21,2,FALSE)*'Pesi e Budget Iniziale'!$H$13</f>
        <v>63.342699999999994</v>
      </c>
      <c r="M122" s="19">
        <f t="shared" si="3"/>
        <v>0.36253593720500277</v>
      </c>
      <c r="N122" s="19">
        <f t="shared" si="1"/>
        <v>0.36253593720500277</v>
      </c>
      <c r="P122" s="17"/>
    </row>
    <row r="123" spans="1:16" ht="12.75" customHeight="1" x14ac:dyDescent="0.15">
      <c r="A123" s="10" t="s">
        <v>511</v>
      </c>
      <c r="B123" s="26" t="s">
        <v>85</v>
      </c>
      <c r="C123" s="26">
        <v>7</v>
      </c>
      <c r="D123" s="26">
        <v>5</v>
      </c>
      <c r="E123" s="26">
        <v>6</v>
      </c>
      <c r="F123" s="26">
        <v>6</v>
      </c>
      <c r="G123" s="26">
        <v>5</v>
      </c>
      <c r="H123" s="26">
        <v>6</v>
      </c>
      <c r="I123" s="31">
        <f>$C123*'Pesi e Budget Iniziale'!$F$5+'Pesi e Budget Iniziale'!$F$6*'DIFENSORI - GE'!$D123+'DIFENSORI - GE'!$E123*'Pesi e Budget Iniziale'!$F$7+'Pesi e Budget Iniziale'!$F$8*'DIFENSORI - GE'!F123+'DIFENSORI - GE'!$G123*'Pesi e Budget Iniziale'!$F$9+'Pesi e Budget Iniziale'!$F$10*'DIFENSORI - GE'!$H123+VLOOKUP(B123,SQUADRE!$A$2:$B$21,2,FALSE)*'Pesi e Budget Iniziale'!$F$11+'Pesi e Budget Iniziale'!$F$12*VLOOKUP(B123,'FATTORE CASA'!$A$2:$B$21,2,FALSE)+VLOOKUP(B123,ALLENATORE!$A$2:$B$21,2,FALSE)*'Pesi e Budget Iniziale'!$F$13</f>
        <v>59.291400000000003</v>
      </c>
      <c r="J123" s="19">
        <f t="shared" si="2"/>
        <v>-4.6149825783972105</v>
      </c>
      <c r="K123" s="19">
        <f t="shared" si="0"/>
        <v>1</v>
      </c>
      <c r="L123" s="20">
        <f>$C123*'Pesi e Budget Iniziale'!$H$5+'Pesi e Budget Iniziale'!$H$6*'DIFENSORI - GE'!$D123+'DIFENSORI - GE'!$E123*'Pesi e Budget Iniziale'!$H$7+'Pesi e Budget Iniziale'!$H$8*'DIFENSORI - GE'!F123+'DIFENSORI - GE'!$G123*'Pesi e Budget Iniziale'!$H$9+'Pesi e Budget Iniziale'!$H$10*'DIFENSORI - GE'!$H123+VLOOKUP(B123,SQUADRE!$A$2:$B$21,2,FALSE)*'Pesi e Budget Iniziale'!$H$11+'Pesi e Budget Iniziale'!$H$12*VLOOKUP(B123,'FATTORE CASA'!$A$2:$B$21,2,FALSE)+VLOOKUP(B123,ALLENATORE!$A$2:$B$21,2,FALSE)*'Pesi e Budget Iniziale'!$H$13</f>
        <v>62.5914</v>
      </c>
      <c r="M123" s="19">
        <f t="shared" si="3"/>
        <v>-0.43225031789310009</v>
      </c>
      <c r="N123" s="19">
        <f t="shared" si="1"/>
        <v>1</v>
      </c>
      <c r="P123" s="17"/>
    </row>
    <row r="124" spans="1:16" ht="12.75" customHeight="1" x14ac:dyDescent="0.15">
      <c r="A124" s="10" t="s">
        <v>513</v>
      </c>
      <c r="B124" s="26" t="s">
        <v>121</v>
      </c>
      <c r="C124" s="26">
        <v>7</v>
      </c>
      <c r="D124" s="26">
        <v>5</v>
      </c>
      <c r="E124" s="26">
        <v>6</v>
      </c>
      <c r="F124" s="26">
        <v>6</v>
      </c>
      <c r="G124" s="26">
        <v>6</v>
      </c>
      <c r="H124" s="26">
        <v>5</v>
      </c>
      <c r="I124" s="31">
        <f>$C124*'Pesi e Budget Iniziale'!$F$5+'Pesi e Budget Iniziale'!$F$6*'DIFENSORI - GE'!$D124+'DIFENSORI - GE'!$E124*'Pesi e Budget Iniziale'!$F$7+'Pesi e Budget Iniziale'!$F$8*'DIFENSORI - GE'!F124+'DIFENSORI - GE'!$G124*'Pesi e Budget Iniziale'!$F$9+'Pesi e Budget Iniziale'!$F$10*'DIFENSORI - GE'!$H124+VLOOKUP(B124,SQUADRE!$A$2:$B$21,2,FALSE)*'Pesi e Budget Iniziale'!$F$11+'Pesi e Budget Iniziale'!$F$12*VLOOKUP(B124,'FATTORE CASA'!$A$2:$B$21,2,FALSE)+VLOOKUP(B124,ALLENATORE!$A$2:$B$21,2,FALSE)*'Pesi e Budget Iniziale'!$F$13</f>
        <v>61.003400000000006</v>
      </c>
      <c r="J124" s="19">
        <f t="shared" si="2"/>
        <v>-2.4845694375311034</v>
      </c>
      <c r="K124" s="19">
        <f t="shared" si="0"/>
        <v>1</v>
      </c>
      <c r="L124" s="20">
        <f>$C124*'Pesi e Budget Iniziale'!$H$5+'Pesi e Budget Iniziale'!$H$6*'DIFENSORI - GE'!$D124+'DIFENSORI - GE'!$E124*'Pesi e Budget Iniziale'!$H$7+'Pesi e Budget Iniziale'!$H$8*'DIFENSORI - GE'!F124+'DIFENSORI - GE'!$G124*'Pesi e Budget Iniziale'!$H$9+'Pesi e Budget Iniziale'!$H$10*'DIFENSORI - GE'!$H124+VLOOKUP(B124,SQUADRE!$A$2:$B$21,2,FALSE)*'Pesi e Budget Iniziale'!$H$11+'Pesi e Budget Iniziale'!$H$12*VLOOKUP(B124,'FATTORE CASA'!$A$2:$B$21,2,FALSE)+VLOOKUP(B124,ALLENATORE!$A$2:$B$21,2,FALSE)*'Pesi e Budget Iniziale'!$H$13</f>
        <v>64.303399999999996</v>
      </c>
      <c r="M124" s="19">
        <f t="shared" si="3"/>
        <v>1.3788425461132405</v>
      </c>
      <c r="N124" s="19">
        <f t="shared" si="1"/>
        <v>1.3788425461132405</v>
      </c>
      <c r="P124" s="17"/>
    </row>
    <row r="125" spans="1:16" ht="12.75" customHeight="1" x14ac:dyDescent="0.15">
      <c r="A125" s="10" t="s">
        <v>255</v>
      </c>
      <c r="B125" s="26" t="s">
        <v>139</v>
      </c>
      <c r="C125" s="26">
        <v>7</v>
      </c>
      <c r="D125" s="26">
        <v>7</v>
      </c>
      <c r="E125" s="26">
        <v>5</v>
      </c>
      <c r="F125" s="26">
        <v>6</v>
      </c>
      <c r="G125" s="26">
        <v>5</v>
      </c>
      <c r="H125" s="26">
        <v>5</v>
      </c>
      <c r="I125" s="31">
        <f>$C125*'Pesi e Budget Iniziale'!$F$5+'Pesi e Budget Iniziale'!$F$6*'DIFENSORI - GE'!$D125+'DIFENSORI - GE'!$E125*'Pesi e Budget Iniziale'!$F$7+'Pesi e Budget Iniziale'!$F$8*'DIFENSORI - GE'!F125+'DIFENSORI - GE'!$G125*'Pesi e Budget Iniziale'!$F$9+'Pesi e Budget Iniziale'!$F$10*'DIFENSORI - GE'!$H125+VLOOKUP(B125,SQUADRE!$A$2:$B$21,2,FALSE)*'Pesi e Budget Iniziale'!$F$11+'Pesi e Budget Iniziale'!$F$12*VLOOKUP(B125,'FATTORE CASA'!$A$2:$B$21,2,FALSE)+VLOOKUP(B125,ALLENATORE!$A$2:$B$21,2,FALSE)*'Pesi e Budget Iniziale'!$F$13</f>
        <v>56.9741</v>
      </c>
      <c r="J125" s="19">
        <f t="shared" si="2"/>
        <v>-7.4986311597809916</v>
      </c>
      <c r="K125" s="19">
        <f t="shared" si="0"/>
        <v>1</v>
      </c>
      <c r="L125" s="20">
        <f>$C125*'Pesi e Budget Iniziale'!$H$5+'Pesi e Budget Iniziale'!$H$6*'DIFENSORI - GE'!$D125+'DIFENSORI - GE'!$E125*'Pesi e Budget Iniziale'!$H$7+'Pesi e Budget Iniziale'!$H$8*'DIFENSORI - GE'!F125+'DIFENSORI - GE'!$G125*'Pesi e Budget Iniziale'!$H$9+'Pesi e Budget Iniziale'!$H$10*'DIFENSORI - GE'!$H125+VLOOKUP(B125,SQUADRE!$A$2:$B$21,2,FALSE)*'Pesi e Budget Iniziale'!$H$11+'Pesi e Budget Iniziale'!$H$12*VLOOKUP(B125,'FATTORE CASA'!$A$2:$B$21,2,FALSE)+VLOOKUP(B125,ALLENATORE!$A$2:$B$21,2,FALSE)*'Pesi e Budget Iniziale'!$H$13</f>
        <v>59.7241</v>
      </c>
      <c r="M125" s="19">
        <f t="shared" si="3"/>
        <v>-3.4655135006999984</v>
      </c>
      <c r="N125" s="19">
        <f t="shared" si="1"/>
        <v>1</v>
      </c>
      <c r="P125" s="17"/>
    </row>
    <row r="126" spans="1:16" ht="12.75" customHeight="1" x14ac:dyDescent="0.15">
      <c r="A126" s="10" t="s">
        <v>516</v>
      </c>
      <c r="B126" s="26" t="s">
        <v>90</v>
      </c>
      <c r="C126" s="26">
        <v>6</v>
      </c>
      <c r="D126" s="26">
        <v>6</v>
      </c>
      <c r="E126" s="26">
        <v>6</v>
      </c>
      <c r="F126" s="26">
        <v>5</v>
      </c>
      <c r="G126" s="26">
        <v>6</v>
      </c>
      <c r="H126" s="26">
        <v>6</v>
      </c>
      <c r="I126" s="31">
        <f>$C126*'Pesi e Budget Iniziale'!$F$5+'Pesi e Budget Iniziale'!$F$6*'DIFENSORI - GE'!$D126+'DIFENSORI - GE'!$E126*'Pesi e Budget Iniziale'!$F$7+'Pesi e Budget Iniziale'!$F$8*'DIFENSORI - GE'!F126+'DIFENSORI - GE'!$G126*'Pesi e Budget Iniziale'!$F$9+'Pesi e Budget Iniziale'!$F$10*'DIFENSORI - GE'!$H126+VLOOKUP(B126,SQUADRE!$A$2:$B$21,2,FALSE)*'Pesi e Budget Iniziale'!$F$11+'Pesi e Budget Iniziale'!$F$12*VLOOKUP(B126,'FATTORE CASA'!$A$2:$B$21,2,FALSE)+VLOOKUP(B126,ALLENATORE!$A$2:$B$21,2,FALSE)*'Pesi e Budget Iniziale'!$F$13</f>
        <v>61.023900000000005</v>
      </c>
      <c r="J126" s="19">
        <f t="shared" si="2"/>
        <v>-2.459059233449473</v>
      </c>
      <c r="K126" s="19">
        <f t="shared" si="0"/>
        <v>1</v>
      </c>
      <c r="L126" s="20">
        <f>$C126*'Pesi e Budget Iniziale'!$H$5+'Pesi e Budget Iniziale'!$H$6*'DIFENSORI - GE'!$D126+'DIFENSORI - GE'!$E126*'Pesi e Budget Iniziale'!$H$7+'Pesi e Budget Iniziale'!$H$8*'DIFENSORI - GE'!F126+'DIFENSORI - GE'!$G126*'Pesi e Budget Iniziale'!$H$9+'Pesi e Budget Iniziale'!$H$10*'DIFENSORI - GE'!$H126+VLOOKUP(B126,SQUADRE!$A$2:$B$21,2,FALSE)*'Pesi e Budget Iniziale'!$H$11+'Pesi e Budget Iniziale'!$H$12*VLOOKUP(B126,'FATTORE CASA'!$A$2:$B$21,2,FALSE)+VLOOKUP(B126,ALLENATORE!$A$2:$B$21,2,FALSE)*'Pesi e Budget Iniziale'!$H$13</f>
        <v>64.323899999999995</v>
      </c>
      <c r="M126" s="19">
        <f t="shared" si="3"/>
        <v>1.400529113702099</v>
      </c>
      <c r="N126" s="19">
        <f t="shared" si="1"/>
        <v>1.400529113702099</v>
      </c>
      <c r="P126" s="17"/>
    </row>
    <row r="127" spans="1:16" ht="12.75" customHeight="1" x14ac:dyDescent="0.15">
      <c r="A127" s="10" t="s">
        <v>518</v>
      </c>
      <c r="B127" s="26" t="s">
        <v>121</v>
      </c>
      <c r="C127" s="26">
        <v>8</v>
      </c>
      <c r="D127" s="26">
        <v>3</v>
      </c>
      <c r="E127" s="26">
        <v>6</v>
      </c>
      <c r="F127" s="26">
        <v>7</v>
      </c>
      <c r="G127" s="26">
        <v>6</v>
      </c>
      <c r="H127" s="26">
        <v>4</v>
      </c>
      <c r="I127" s="31">
        <f>$C127*'Pesi e Budget Iniziale'!$F$5+'Pesi e Budget Iniziale'!$F$6*'DIFENSORI - GE'!$D127+'DIFENSORI - GE'!$E127*'Pesi e Budget Iniziale'!$F$7+'Pesi e Budget Iniziale'!$F$8*'DIFENSORI - GE'!F127+'DIFENSORI - GE'!$G127*'Pesi e Budget Iniziale'!$F$9+'Pesi e Budget Iniziale'!$F$10*'DIFENSORI - GE'!$H127+VLOOKUP(B127,SQUADRE!$A$2:$B$21,2,FALSE)*'Pesi e Budget Iniziale'!$F$11+'Pesi e Budget Iniziale'!$F$12*VLOOKUP(B127,'FATTORE CASA'!$A$2:$B$21,2,FALSE)+VLOOKUP(B127,ALLENATORE!$A$2:$B$21,2,FALSE)*'Pesi e Budget Iniziale'!$F$13</f>
        <v>59.578400000000002</v>
      </c>
      <c r="J127" s="19">
        <f t="shared" si="2"/>
        <v>-4.2578397212543528</v>
      </c>
      <c r="K127" s="19">
        <f t="shared" si="0"/>
        <v>1</v>
      </c>
      <c r="L127" s="20">
        <f>$C127*'Pesi e Budget Iniziale'!$H$5+'Pesi e Budget Iniziale'!$H$6*'DIFENSORI - GE'!$D127+'DIFENSORI - GE'!$E127*'Pesi e Budget Iniziale'!$H$7+'Pesi e Budget Iniziale'!$H$8*'DIFENSORI - GE'!F127+'DIFENSORI - GE'!$G127*'Pesi e Budget Iniziale'!$H$9+'Pesi e Budget Iniziale'!$H$10*'DIFENSORI - GE'!$H127+VLOOKUP(B127,SQUADRE!$A$2:$B$21,2,FALSE)*'Pesi e Budget Iniziale'!$H$11+'Pesi e Budget Iniziale'!$H$12*VLOOKUP(B127,'FATTORE CASA'!$A$2:$B$21,2,FALSE)+VLOOKUP(B127,ALLENATORE!$A$2:$B$21,2,FALSE)*'Pesi e Budget Iniziale'!$H$13</f>
        <v>62.878399999999999</v>
      </c>
      <c r="M127" s="19">
        <f t="shared" si="3"/>
        <v>-0.12863837164905334</v>
      </c>
      <c r="N127" s="19">
        <f t="shared" si="1"/>
        <v>1</v>
      </c>
      <c r="P127" s="17"/>
    </row>
    <row r="128" spans="1:16" ht="12.75" customHeight="1" x14ac:dyDescent="0.15">
      <c r="A128" s="10" t="s">
        <v>520</v>
      </c>
      <c r="B128" s="26" t="s">
        <v>142</v>
      </c>
      <c r="C128" s="26">
        <v>8</v>
      </c>
      <c r="D128" s="26">
        <v>7</v>
      </c>
      <c r="E128" s="26">
        <v>4</v>
      </c>
      <c r="F128" s="26">
        <v>4</v>
      </c>
      <c r="G128" s="26">
        <v>6</v>
      </c>
      <c r="H128" s="26">
        <v>5</v>
      </c>
      <c r="I128" s="31">
        <f>$C128*'Pesi e Budget Iniziale'!$F$5+'Pesi e Budget Iniziale'!$F$6*'DIFENSORI - GE'!$D128+'DIFENSORI - GE'!$E128*'Pesi e Budget Iniziale'!$F$7+'Pesi e Budget Iniziale'!$F$8*'DIFENSORI - GE'!F128+'DIFENSORI - GE'!$G128*'Pesi e Budget Iniziale'!$F$9+'Pesi e Budget Iniziale'!$F$10*'DIFENSORI - GE'!$H128+VLOOKUP(B128,SQUADRE!$A$2:$B$21,2,FALSE)*'Pesi e Budget Iniziale'!$F$11+'Pesi e Budget Iniziale'!$F$12*VLOOKUP(B128,'FATTORE CASA'!$A$2:$B$21,2,FALSE)+VLOOKUP(B128,ALLENATORE!$A$2:$B$21,2,FALSE)*'Pesi e Budget Iniziale'!$F$13</f>
        <v>57.5047</v>
      </c>
      <c r="J128" s="19">
        <f t="shared" si="2"/>
        <v>-6.8383524141363878</v>
      </c>
      <c r="K128" s="19">
        <f t="shared" si="0"/>
        <v>1</v>
      </c>
      <c r="L128" s="20">
        <f>$C128*'Pesi e Budget Iniziale'!$H$5+'Pesi e Budget Iniziale'!$H$6*'DIFENSORI - GE'!$D128+'DIFENSORI - GE'!$E128*'Pesi e Budget Iniziale'!$H$7+'Pesi e Budget Iniziale'!$H$8*'DIFENSORI - GE'!F128+'DIFENSORI - GE'!$G128*'Pesi e Budget Iniziale'!$H$9+'Pesi e Budget Iniziale'!$H$10*'DIFENSORI - GE'!$H128+VLOOKUP(B128,SQUADRE!$A$2:$B$21,2,FALSE)*'Pesi e Budget Iniziale'!$H$11+'Pesi e Budget Iniziale'!$H$12*VLOOKUP(B128,'FATTORE CASA'!$A$2:$B$21,2,FALSE)+VLOOKUP(B128,ALLENATORE!$A$2:$B$21,2,FALSE)*'Pesi e Budget Iniziale'!$H$13</f>
        <v>59.704700000000003</v>
      </c>
      <c r="M128" s="19">
        <f t="shared" si="3"/>
        <v>-3.4860363988084799</v>
      </c>
      <c r="N128" s="19">
        <f t="shared" si="1"/>
        <v>1</v>
      </c>
      <c r="P128" s="17"/>
    </row>
    <row r="129" spans="1:16" ht="12.75" customHeight="1" x14ac:dyDescent="0.15">
      <c r="A129" s="10" t="s">
        <v>522</v>
      </c>
      <c r="B129" s="26" t="s">
        <v>133</v>
      </c>
      <c r="C129" s="26">
        <v>7</v>
      </c>
      <c r="D129" s="26">
        <v>6</v>
      </c>
      <c r="E129" s="26">
        <v>4</v>
      </c>
      <c r="F129" s="26">
        <v>7</v>
      </c>
      <c r="G129" s="26">
        <v>6</v>
      </c>
      <c r="H129" s="26">
        <v>4</v>
      </c>
      <c r="I129" s="31">
        <f>$C129*'Pesi e Budget Iniziale'!$F$5+'Pesi e Budget Iniziale'!$F$6*'DIFENSORI - GE'!$D129+'DIFENSORI - GE'!$E129*'Pesi e Budget Iniziale'!$F$7+'Pesi e Budget Iniziale'!$F$8*'DIFENSORI - GE'!F129+'DIFENSORI - GE'!$G129*'Pesi e Budget Iniziale'!$F$9+'Pesi e Budget Iniziale'!$F$10*'DIFENSORI - GE'!$H129+VLOOKUP(B129,SQUADRE!$A$2:$B$21,2,FALSE)*'Pesi e Budget Iniziale'!$F$11+'Pesi e Budget Iniziale'!$F$12*VLOOKUP(B129,'FATTORE CASA'!$A$2:$B$21,2,FALSE)+VLOOKUP(B129,ALLENATORE!$A$2:$B$21,2,FALSE)*'Pesi e Budget Iniziale'!$F$13</f>
        <v>57.322599999999994</v>
      </c>
      <c r="J129" s="19">
        <f t="shared" si="2"/>
        <v>-7.0649576903932427</v>
      </c>
      <c r="K129" s="19">
        <f t="shared" si="0"/>
        <v>1</v>
      </c>
      <c r="L129" s="20">
        <f>$C129*'Pesi e Budget Iniziale'!$H$5+'Pesi e Budget Iniziale'!$H$6*'DIFENSORI - GE'!$D129+'DIFENSORI - GE'!$E129*'Pesi e Budget Iniziale'!$H$7+'Pesi e Budget Iniziale'!$H$8*'DIFENSORI - GE'!F129+'DIFENSORI - GE'!$G129*'Pesi e Budget Iniziale'!$H$9+'Pesi e Budget Iniziale'!$H$10*'DIFENSORI - GE'!$H129+VLOOKUP(B129,SQUADRE!$A$2:$B$21,2,FALSE)*'Pesi e Budget Iniziale'!$H$11+'Pesi e Budget Iniziale'!$H$12*VLOOKUP(B129,'FATTORE CASA'!$A$2:$B$21,2,FALSE)+VLOOKUP(B129,ALLENATORE!$A$2:$B$21,2,FALSE)*'Pesi e Budget Iniziale'!$H$13</f>
        <v>59.522599999999997</v>
      </c>
      <c r="M129" s="19">
        <f t="shared" si="3"/>
        <v>-3.6786765918783146</v>
      </c>
      <c r="N129" s="19">
        <f t="shared" si="1"/>
        <v>1</v>
      </c>
      <c r="P129" s="17"/>
    </row>
    <row r="130" spans="1:16" ht="12.75" customHeight="1" x14ac:dyDescent="0.15">
      <c r="A130" s="10" t="s">
        <v>524</v>
      </c>
      <c r="B130" s="26" t="s">
        <v>69</v>
      </c>
      <c r="C130" s="26">
        <v>8</v>
      </c>
      <c r="D130" s="26">
        <v>6</v>
      </c>
      <c r="E130" s="26">
        <v>5</v>
      </c>
      <c r="F130" s="26">
        <v>4</v>
      </c>
      <c r="G130" s="26">
        <v>6</v>
      </c>
      <c r="H130" s="26">
        <v>5</v>
      </c>
      <c r="I130" s="31">
        <f>$C130*'Pesi e Budget Iniziale'!$F$5+'Pesi e Budget Iniziale'!$F$6*'DIFENSORI - GE'!$D130+'DIFENSORI - GE'!$E130*'Pesi e Budget Iniziale'!$F$7+'Pesi e Budget Iniziale'!$F$8*'DIFENSORI - GE'!F130+'DIFENSORI - GE'!$G130*'Pesi e Budget Iniziale'!$F$9+'Pesi e Budget Iniziale'!$F$10*'DIFENSORI - GE'!$H130+VLOOKUP(B130,SQUADRE!$A$2:$B$21,2,FALSE)*'Pesi e Budget Iniziale'!$F$11+'Pesi e Budget Iniziale'!$F$12*VLOOKUP(B130,'FATTORE CASA'!$A$2:$B$21,2,FALSE)+VLOOKUP(B130,ALLENATORE!$A$2:$B$21,2,FALSE)*'Pesi e Budget Iniziale'!$F$13</f>
        <v>60.093699999999991</v>
      </c>
      <c r="J130" s="19">
        <f t="shared" si="2"/>
        <v>-3.6166002986560599</v>
      </c>
      <c r="K130" s="19">
        <f t="shared" si="0"/>
        <v>1</v>
      </c>
      <c r="L130" s="20">
        <f>$C130*'Pesi e Budget Iniziale'!$H$5+'Pesi e Budget Iniziale'!$H$6*'DIFENSORI - GE'!$D130+'DIFENSORI - GE'!$E130*'Pesi e Budget Iniziale'!$H$7+'Pesi e Budget Iniziale'!$H$8*'DIFENSORI - GE'!F130+'DIFENSORI - GE'!$G130*'Pesi e Budget Iniziale'!$H$9+'Pesi e Budget Iniziale'!$H$10*'DIFENSORI - GE'!$H130+VLOOKUP(B130,SQUADRE!$A$2:$B$21,2,FALSE)*'Pesi e Budget Iniziale'!$H$11+'Pesi e Budget Iniziale'!$H$12*VLOOKUP(B130,'FATTORE CASA'!$A$2:$B$21,2,FALSE)+VLOOKUP(B130,ALLENATORE!$A$2:$B$21,2,FALSE)*'Pesi e Budget Iniziale'!$H$13</f>
        <v>62.843700000000005</v>
      </c>
      <c r="M130" s="19">
        <f t="shared" si="3"/>
        <v>-0.16534685434823615</v>
      </c>
      <c r="N130" s="19">
        <f t="shared" si="1"/>
        <v>1</v>
      </c>
      <c r="P130" s="17"/>
    </row>
    <row r="131" spans="1:16" ht="12.75" customHeight="1" x14ac:dyDescent="0.15">
      <c r="A131" s="10" t="s">
        <v>527</v>
      </c>
      <c r="B131" s="26" t="s">
        <v>73</v>
      </c>
      <c r="C131" s="26">
        <v>7</v>
      </c>
      <c r="D131" s="26">
        <v>6</v>
      </c>
      <c r="E131" s="26">
        <v>5</v>
      </c>
      <c r="F131" s="26">
        <v>6</v>
      </c>
      <c r="G131" s="26">
        <v>5</v>
      </c>
      <c r="H131" s="26">
        <v>5</v>
      </c>
      <c r="I131" s="31">
        <f>$C131*'Pesi e Budget Iniziale'!$F$5+'Pesi e Budget Iniziale'!$F$6*'DIFENSORI - GE'!$D131+'DIFENSORI - GE'!$E131*'Pesi e Budget Iniziale'!$F$7+'Pesi e Budget Iniziale'!$F$8*'DIFENSORI - GE'!F131+'DIFENSORI - GE'!$G131*'Pesi e Budget Iniziale'!$F$9+'Pesi e Budget Iniziale'!$F$10*'DIFENSORI - GE'!$H131+VLOOKUP(B131,SQUADRE!$A$2:$B$21,2,FALSE)*'Pesi e Budget Iniziale'!$F$11+'Pesi e Budget Iniziale'!$F$12*VLOOKUP(B131,'FATTORE CASA'!$A$2:$B$21,2,FALSE)+VLOOKUP(B131,ALLENATORE!$A$2:$B$21,2,FALSE)*'Pesi e Budget Iniziale'!$F$13</f>
        <v>58.396599999999999</v>
      </c>
      <c r="J131" s="19">
        <f t="shared" si="2"/>
        <v>-5.7284718765555027</v>
      </c>
      <c r="K131" s="19">
        <f t="shared" si="0"/>
        <v>1</v>
      </c>
      <c r="L131" s="20">
        <f>$C131*'Pesi e Budget Iniziale'!$H$5+'Pesi e Budget Iniziale'!$H$6*'DIFENSORI - GE'!$D131+'DIFENSORI - GE'!$E131*'Pesi e Budget Iniziale'!$H$7+'Pesi e Budget Iniziale'!$H$8*'DIFENSORI - GE'!F131+'DIFENSORI - GE'!$G131*'Pesi e Budget Iniziale'!$H$9+'Pesi e Budget Iniziale'!$H$10*'DIFENSORI - GE'!$H131+VLOOKUP(B131,SQUADRE!$A$2:$B$21,2,FALSE)*'Pesi e Budget Iniziale'!$H$11+'Pesi e Budget Iniziale'!$H$12*VLOOKUP(B131,'FATTORE CASA'!$A$2:$B$21,2,FALSE)+VLOOKUP(B131,ALLENATORE!$A$2:$B$21,2,FALSE)*'Pesi e Budget Iniziale'!$H$13</f>
        <v>61.146599999999999</v>
      </c>
      <c r="M131" s="19">
        <f t="shared" si="3"/>
        <v>-1.9606772863022002</v>
      </c>
      <c r="N131" s="19">
        <f t="shared" si="1"/>
        <v>1</v>
      </c>
      <c r="P131" s="17"/>
    </row>
    <row r="132" spans="1:16" ht="12.75" customHeight="1" x14ac:dyDescent="0.15">
      <c r="A132" s="10" t="s">
        <v>538</v>
      </c>
      <c r="B132" s="26" t="s">
        <v>75</v>
      </c>
      <c r="C132" s="26">
        <v>6</v>
      </c>
      <c r="D132" s="26">
        <v>6</v>
      </c>
      <c r="E132" s="26">
        <v>6</v>
      </c>
      <c r="F132" s="26">
        <v>5</v>
      </c>
      <c r="G132" s="26">
        <v>6</v>
      </c>
      <c r="H132" s="26">
        <v>5</v>
      </c>
      <c r="I132" s="31">
        <f>$C132*'Pesi e Budget Iniziale'!$F$5+'Pesi e Budget Iniziale'!$F$6*'DIFENSORI - GE'!$D132+'DIFENSORI - GE'!$E132*'Pesi e Budget Iniziale'!$F$7+'Pesi e Budget Iniziale'!$F$8*'DIFENSORI - GE'!F132+'DIFENSORI - GE'!$G132*'Pesi e Budget Iniziale'!$F$9+'Pesi e Budget Iniziale'!$F$10*'DIFENSORI - GE'!$H132+VLOOKUP(B132,SQUADRE!$A$2:$B$21,2,FALSE)*'Pesi e Budget Iniziale'!$F$11+'Pesi e Budget Iniziale'!$F$12*VLOOKUP(B132,'FATTORE CASA'!$A$2:$B$21,2,FALSE)+VLOOKUP(B132,ALLENATORE!$A$2:$B$21,2,FALSE)*'Pesi e Budget Iniziale'!$F$13</f>
        <v>58.427099999999996</v>
      </c>
      <c r="J132" s="19">
        <f t="shared" si="2"/>
        <v>-5.6905176704828371</v>
      </c>
      <c r="K132" s="19">
        <f t="shared" si="0"/>
        <v>1</v>
      </c>
      <c r="L132" s="20">
        <f>$C132*'Pesi e Budget Iniziale'!$H$5+'Pesi e Budget Iniziale'!$H$6*'DIFENSORI - GE'!$D132+'DIFENSORI - GE'!$E132*'Pesi e Budget Iniziale'!$H$7+'Pesi e Budget Iniziale'!$H$8*'DIFENSORI - GE'!F132+'DIFENSORI - GE'!$G132*'Pesi e Budget Iniziale'!$H$9+'Pesi e Budget Iniziale'!$H$10*'DIFENSORI - GE'!$H132+VLOOKUP(B132,SQUADRE!$A$2:$B$21,2,FALSE)*'Pesi e Budget Iniziale'!$H$11+'Pesi e Budget Iniziale'!$H$12*VLOOKUP(B132,'FATTORE CASA'!$A$2:$B$21,2,FALSE)+VLOOKUP(B132,ALLENATORE!$A$2:$B$21,2,FALSE)*'Pesi e Budget Iniziale'!$H$13</f>
        <v>61.727099999999993</v>
      </c>
      <c r="M132" s="19">
        <f t="shared" si="3"/>
        <v>-1.3465771650664102</v>
      </c>
      <c r="N132" s="19">
        <f t="shared" si="1"/>
        <v>1</v>
      </c>
      <c r="P132" s="17"/>
    </row>
    <row r="133" spans="1:16" ht="12.75" customHeight="1" x14ac:dyDescent="0.15">
      <c r="A133" s="10" t="s">
        <v>541</v>
      </c>
      <c r="B133" s="26" t="s">
        <v>139</v>
      </c>
      <c r="C133" s="26">
        <v>8</v>
      </c>
      <c r="D133" s="26">
        <v>4</v>
      </c>
      <c r="E133" s="26">
        <v>6</v>
      </c>
      <c r="F133" s="26">
        <v>6</v>
      </c>
      <c r="G133" s="26">
        <v>6</v>
      </c>
      <c r="H133" s="26">
        <v>4</v>
      </c>
      <c r="I133" s="31">
        <f>$C133*'Pesi e Budget Iniziale'!$F$5+'Pesi e Budget Iniziale'!$F$6*'DIFENSORI - GE'!$D133+'DIFENSORI - GE'!$E133*'Pesi e Budget Iniziale'!$F$7+'Pesi e Budget Iniziale'!$F$8*'DIFENSORI - GE'!F133+'DIFENSORI - GE'!$G133*'Pesi e Budget Iniziale'!$F$9+'Pesi e Budget Iniziale'!$F$10*'DIFENSORI - GE'!$H133+VLOOKUP(B133,SQUADRE!$A$2:$B$21,2,FALSE)*'Pesi e Budget Iniziale'!$F$11+'Pesi e Budget Iniziale'!$F$12*VLOOKUP(B133,'FATTORE CASA'!$A$2:$B$21,2,FALSE)+VLOOKUP(B133,ALLENATORE!$A$2:$B$21,2,FALSE)*'Pesi e Budget Iniziale'!$F$13</f>
        <v>55.7074</v>
      </c>
      <c r="J133" s="19">
        <f t="shared" si="2"/>
        <v>-9.0749128919860667</v>
      </c>
      <c r="K133" s="19">
        <f t="shared" si="0"/>
        <v>1</v>
      </c>
      <c r="L133" s="20">
        <f>$C133*'Pesi e Budget Iniziale'!$H$5+'Pesi e Budget Iniziale'!$H$6*'DIFENSORI - GE'!$D133+'DIFENSORI - GE'!$E133*'Pesi e Budget Iniziale'!$H$7+'Pesi e Budget Iniziale'!$H$8*'DIFENSORI - GE'!F133+'DIFENSORI - GE'!$G133*'Pesi e Budget Iniziale'!$H$9+'Pesi e Budget Iniziale'!$H$10*'DIFENSORI - GE'!$H133+VLOOKUP(B133,SQUADRE!$A$2:$B$21,2,FALSE)*'Pesi e Budget Iniziale'!$H$11+'Pesi e Budget Iniziale'!$H$12*VLOOKUP(B133,'FATTORE CASA'!$A$2:$B$21,2,FALSE)+VLOOKUP(B133,ALLENATORE!$A$2:$B$21,2,FALSE)*'Pesi e Budget Iniziale'!$H$13</f>
        <v>59.007399999999997</v>
      </c>
      <c r="M133" s="19">
        <f t="shared" si="3"/>
        <v>-4.2236970612335014</v>
      </c>
      <c r="N133" s="19">
        <f t="shared" si="1"/>
        <v>1</v>
      </c>
      <c r="P133" s="17"/>
    </row>
    <row r="134" spans="1:16" ht="12.75" customHeight="1" x14ac:dyDescent="0.15">
      <c r="A134" s="10" t="s">
        <v>543</v>
      </c>
      <c r="B134" s="26" t="s">
        <v>75</v>
      </c>
      <c r="C134" s="26">
        <v>8</v>
      </c>
      <c r="D134" s="26">
        <v>6</v>
      </c>
      <c r="E134" s="26">
        <v>5</v>
      </c>
      <c r="F134" s="26">
        <v>7</v>
      </c>
      <c r="G134" s="26">
        <v>4</v>
      </c>
      <c r="H134" s="26">
        <v>4</v>
      </c>
      <c r="I134" s="31">
        <f>$C134*'Pesi e Budget Iniziale'!$F$5+'Pesi e Budget Iniziale'!$F$6*'DIFENSORI - GE'!$D134+'DIFENSORI - GE'!$E134*'Pesi e Budget Iniziale'!$F$7+'Pesi e Budget Iniziale'!$F$8*'DIFENSORI - GE'!F134+'DIFENSORI - GE'!$G134*'Pesi e Budget Iniziale'!$F$9+'Pesi e Budget Iniziale'!$F$10*'DIFENSORI - GE'!$H134+VLOOKUP(B134,SQUADRE!$A$2:$B$21,2,FALSE)*'Pesi e Budget Iniziale'!$F$11+'Pesi e Budget Iniziale'!$F$12*VLOOKUP(B134,'FATTORE CASA'!$A$2:$B$21,2,FALSE)+VLOOKUP(B134,ALLENATORE!$A$2:$B$21,2,FALSE)*'Pesi e Budget Iniziale'!$F$13</f>
        <v>58.181299999999993</v>
      </c>
      <c r="J134" s="19">
        <f t="shared" si="2"/>
        <v>-5.9963912394226107</v>
      </c>
      <c r="K134" s="19">
        <f t="shared" si="0"/>
        <v>1</v>
      </c>
      <c r="L134" s="20">
        <f>$C134*'Pesi e Budget Iniziale'!$H$5+'Pesi e Budget Iniziale'!$H$6*'DIFENSORI - GE'!$D134+'DIFENSORI - GE'!$E134*'Pesi e Budget Iniziale'!$H$7+'Pesi e Budget Iniziale'!$H$8*'DIFENSORI - GE'!F134+'DIFENSORI - GE'!$G134*'Pesi e Budget Iniziale'!$H$9+'Pesi e Budget Iniziale'!$H$10*'DIFENSORI - GE'!$H134+VLOOKUP(B134,SQUADRE!$A$2:$B$21,2,FALSE)*'Pesi e Budget Iniziale'!$H$11+'Pesi e Budget Iniziale'!$H$12*VLOOKUP(B134,'FATTORE CASA'!$A$2:$B$21,2,FALSE)+VLOOKUP(B134,ALLENATORE!$A$2:$B$21,2,FALSE)*'Pesi e Budget Iniziale'!$H$13</f>
        <v>60.931299999999993</v>
      </c>
      <c r="M134" s="19">
        <f t="shared" si="3"/>
        <v>-2.1884391400525409</v>
      </c>
      <c r="N134" s="19">
        <f t="shared" si="1"/>
        <v>1</v>
      </c>
      <c r="P134" s="17"/>
    </row>
    <row r="135" spans="1:16" ht="12.75" customHeight="1" x14ac:dyDescent="0.15">
      <c r="A135" s="10" t="s">
        <v>545</v>
      </c>
      <c r="B135" s="26" t="s">
        <v>139</v>
      </c>
      <c r="C135" s="26">
        <v>7</v>
      </c>
      <c r="D135" s="26">
        <v>6</v>
      </c>
      <c r="E135" s="26">
        <v>6</v>
      </c>
      <c r="F135" s="26">
        <v>6</v>
      </c>
      <c r="G135" s="26">
        <v>5</v>
      </c>
      <c r="H135" s="26">
        <v>4</v>
      </c>
      <c r="I135" s="31">
        <f>$C135*'Pesi e Budget Iniziale'!$F$5+'Pesi e Budget Iniziale'!$F$6*'DIFENSORI - GE'!$D135+'DIFENSORI - GE'!$E135*'Pesi e Budget Iniziale'!$F$7+'Pesi e Budget Iniziale'!$F$8*'DIFENSORI - GE'!F135+'DIFENSORI - GE'!$G135*'Pesi e Budget Iniziale'!$F$9+'Pesi e Budget Iniziale'!$F$10*'DIFENSORI - GE'!$H135+VLOOKUP(B135,SQUADRE!$A$2:$B$21,2,FALSE)*'Pesi e Budget Iniziale'!$F$11+'Pesi e Budget Iniziale'!$F$12*VLOOKUP(B135,'FATTORE CASA'!$A$2:$B$21,2,FALSE)+VLOOKUP(B135,ALLENATORE!$A$2:$B$21,2,FALSE)*'Pesi e Budget Iniziale'!$F$13</f>
        <v>55.715800000000002</v>
      </c>
      <c r="J135" s="19">
        <f t="shared" si="2"/>
        <v>-9.0644599303135891</v>
      </c>
      <c r="K135" s="19">
        <f t="shared" si="0"/>
        <v>1</v>
      </c>
      <c r="L135" s="20">
        <f>$C135*'Pesi e Budget Iniziale'!$H$5+'Pesi e Budget Iniziale'!$H$6*'DIFENSORI - GE'!$D135+'DIFENSORI - GE'!$E135*'Pesi e Budget Iniziale'!$H$7+'Pesi e Budget Iniziale'!$H$8*'DIFENSORI - GE'!F135+'DIFENSORI - GE'!$G135*'Pesi e Budget Iniziale'!$H$9+'Pesi e Budget Iniziale'!$H$10*'DIFENSORI - GE'!$H135+VLOOKUP(B135,SQUADRE!$A$2:$B$21,2,FALSE)*'Pesi e Budget Iniziale'!$H$11+'Pesi e Budget Iniziale'!$H$12*VLOOKUP(B135,'FATTORE CASA'!$A$2:$B$21,2,FALSE)+VLOOKUP(B135,ALLENATORE!$A$2:$B$21,2,FALSE)*'Pesi e Budget Iniziale'!$H$13</f>
        <v>59.015799999999999</v>
      </c>
      <c r="M135" s="19">
        <f t="shared" si="3"/>
        <v>-4.2148108579287964</v>
      </c>
      <c r="N135" s="19">
        <f t="shared" si="1"/>
        <v>1</v>
      </c>
      <c r="P135" s="17"/>
    </row>
    <row r="136" spans="1:16" ht="12.75" customHeight="1" x14ac:dyDescent="0.15">
      <c r="A136" s="10" t="s">
        <v>553</v>
      </c>
      <c r="B136" s="26" t="s">
        <v>59</v>
      </c>
      <c r="C136" s="26">
        <v>7</v>
      </c>
      <c r="D136" s="26">
        <v>5</v>
      </c>
      <c r="E136" s="26">
        <v>5</v>
      </c>
      <c r="F136" s="26">
        <v>5</v>
      </c>
      <c r="G136" s="26">
        <v>6</v>
      </c>
      <c r="H136" s="26">
        <v>6</v>
      </c>
      <c r="I136" s="31">
        <f>$C136*'Pesi e Budget Iniziale'!$F$5+'Pesi e Budget Iniziale'!$F$6*'DIFENSORI - GE'!$D136+'DIFENSORI - GE'!$E136*'Pesi e Budget Iniziale'!$F$7+'Pesi e Budget Iniziale'!$F$8*'DIFENSORI - GE'!F136+'DIFENSORI - GE'!$G136*'Pesi e Budget Iniziale'!$F$9+'Pesi e Budget Iniziale'!$F$10*'DIFENSORI - GE'!$H136+VLOOKUP(B136,SQUADRE!$A$2:$B$21,2,FALSE)*'Pesi e Budget Iniziale'!$F$11+'Pesi e Budget Iniziale'!$F$12*VLOOKUP(B136,'FATTORE CASA'!$A$2:$B$21,2,FALSE)+VLOOKUP(B136,ALLENATORE!$A$2:$B$21,2,FALSE)*'Pesi e Budget Iniziale'!$F$13</f>
        <v>60.340200000000003</v>
      </c>
      <c r="J136" s="19">
        <f t="shared" si="2"/>
        <v>-3.3098556495769031</v>
      </c>
      <c r="K136" s="19">
        <f t="shared" si="0"/>
        <v>1</v>
      </c>
      <c r="L136" s="20">
        <f>$C136*'Pesi e Budget Iniziale'!$H$5+'Pesi e Budget Iniziale'!$H$6*'DIFENSORI - GE'!$D136+'DIFENSORI - GE'!$E136*'Pesi e Budget Iniziale'!$H$7+'Pesi e Budget Iniziale'!$H$8*'DIFENSORI - GE'!F136+'DIFENSORI - GE'!$G136*'Pesi e Budget Iniziale'!$H$9+'Pesi e Budget Iniziale'!$H$10*'DIFENSORI - GE'!$H136+VLOOKUP(B136,SQUADRE!$A$2:$B$21,2,FALSE)*'Pesi e Budget Iniziale'!$H$11+'Pesi e Budget Iniziale'!$H$12*VLOOKUP(B136,'FATTORE CASA'!$A$2:$B$21,2,FALSE)+VLOOKUP(B136,ALLENATORE!$A$2:$B$21,2,FALSE)*'Pesi e Budget Iniziale'!$H$13</f>
        <v>63.090200000000003</v>
      </c>
      <c r="M136" s="19">
        <f t="shared" si="3"/>
        <v>9.5420897390990689E-2</v>
      </c>
      <c r="N136" s="19">
        <f t="shared" si="1"/>
        <v>9.5420897390990689E-2</v>
      </c>
      <c r="P136" s="17"/>
    </row>
    <row r="137" spans="1:16" ht="12.75" customHeight="1" x14ac:dyDescent="0.15">
      <c r="A137" s="10" t="s">
        <v>569</v>
      </c>
      <c r="B137" s="26" t="s">
        <v>59</v>
      </c>
      <c r="C137" s="26">
        <v>5</v>
      </c>
      <c r="D137" s="26">
        <v>5</v>
      </c>
      <c r="E137" s="26">
        <v>6</v>
      </c>
      <c r="F137" s="26">
        <v>7</v>
      </c>
      <c r="G137" s="26">
        <v>6</v>
      </c>
      <c r="H137" s="26">
        <v>5</v>
      </c>
      <c r="I137" s="31">
        <f>$C137*'Pesi e Budget Iniziale'!$F$5+'Pesi e Budget Iniziale'!$F$6*'DIFENSORI - GE'!$D137+'DIFENSORI - GE'!$E137*'Pesi e Budget Iniziale'!$F$7+'Pesi e Budget Iniziale'!$F$8*'DIFENSORI - GE'!F137+'DIFENSORI - GE'!$G137*'Pesi e Budget Iniziale'!$F$9+'Pesi e Budget Iniziale'!$F$10*'DIFENSORI - GE'!$H137+VLOOKUP(B137,SQUADRE!$A$2:$B$21,2,FALSE)*'Pesi e Budget Iniziale'!$F$11+'Pesi e Budget Iniziale'!$F$12*VLOOKUP(B137,'FATTORE CASA'!$A$2:$B$21,2,FALSE)+VLOOKUP(B137,ALLENATORE!$A$2:$B$21,2,FALSE)*'Pesi e Budget Iniziale'!$F$13</f>
        <v>60.252800000000001</v>
      </c>
      <c r="J137" s="19">
        <f t="shared" si="2"/>
        <v>-3.4186162269785996</v>
      </c>
      <c r="K137" s="19">
        <f t="shared" si="0"/>
        <v>1</v>
      </c>
      <c r="L137" s="20">
        <f>$C137*'Pesi e Budget Iniziale'!$H$5+'Pesi e Budget Iniziale'!$H$6*'DIFENSORI - GE'!$D137+'DIFENSORI - GE'!$E137*'Pesi e Budget Iniziale'!$H$7+'Pesi e Budget Iniziale'!$H$8*'DIFENSORI - GE'!F137+'DIFENSORI - GE'!$G137*'Pesi e Budget Iniziale'!$H$9+'Pesi e Budget Iniziale'!$H$10*'DIFENSORI - GE'!$H137+VLOOKUP(B137,SQUADRE!$A$2:$B$21,2,FALSE)*'Pesi e Budget Iniziale'!$H$11+'Pesi e Budget Iniziale'!$H$12*VLOOKUP(B137,'FATTORE CASA'!$A$2:$B$21,2,FALSE)+VLOOKUP(B137,ALLENATORE!$A$2:$B$21,2,FALSE)*'Pesi e Budget Iniziale'!$H$13</f>
        <v>63.552799999999998</v>
      </c>
      <c r="M137" s="19">
        <f t="shared" si="3"/>
        <v>0.58479680795718636</v>
      </c>
      <c r="N137" s="19">
        <f t="shared" si="1"/>
        <v>0.58479680795718636</v>
      </c>
      <c r="P137" s="17"/>
    </row>
    <row r="138" spans="1:16" ht="12.75" customHeight="1" x14ac:dyDescent="0.15">
      <c r="A138" s="10" t="s">
        <v>574</v>
      </c>
      <c r="B138" s="26" t="s">
        <v>75</v>
      </c>
      <c r="C138" s="26">
        <v>8</v>
      </c>
      <c r="D138" s="26">
        <v>7</v>
      </c>
      <c r="E138" s="26">
        <v>5</v>
      </c>
      <c r="F138" s="26">
        <v>5</v>
      </c>
      <c r="G138" s="26">
        <v>4</v>
      </c>
      <c r="H138" s="26">
        <v>5</v>
      </c>
      <c r="I138" s="31">
        <f>$C138*'Pesi e Budget Iniziale'!$F$5+'Pesi e Budget Iniziale'!$F$6*'DIFENSORI - GE'!$D138+'DIFENSORI - GE'!$E138*'Pesi e Budget Iniziale'!$F$7+'Pesi e Budget Iniziale'!$F$8*'DIFENSORI - GE'!F138+'DIFENSORI - GE'!$G138*'Pesi e Budget Iniziale'!$F$9+'Pesi e Budget Iniziale'!$F$10*'DIFENSORI - GE'!$H138+VLOOKUP(B138,SQUADRE!$A$2:$B$21,2,FALSE)*'Pesi e Budget Iniziale'!$F$11+'Pesi e Budget Iniziale'!$F$12*VLOOKUP(B138,'FATTORE CASA'!$A$2:$B$21,2,FALSE)+VLOOKUP(B138,ALLENATORE!$A$2:$B$21,2,FALSE)*'Pesi e Budget Iniziale'!$F$13</f>
        <v>58.352099999999993</v>
      </c>
      <c r="J138" s="19">
        <f t="shared" si="2"/>
        <v>-5.783847685415644</v>
      </c>
      <c r="K138" s="19">
        <f t="shared" si="0"/>
        <v>1</v>
      </c>
      <c r="L138" s="20">
        <f>$C138*'Pesi e Budget Iniziale'!$H$5+'Pesi e Budget Iniziale'!$H$6*'DIFENSORI - GE'!$D138+'DIFENSORI - GE'!$E138*'Pesi e Budget Iniziale'!$H$7+'Pesi e Budget Iniziale'!$H$8*'DIFENSORI - GE'!F138+'DIFENSORI - GE'!$G138*'Pesi e Budget Iniziale'!$H$9+'Pesi e Budget Iniziale'!$H$10*'DIFENSORI - GE'!$H138+VLOOKUP(B138,SQUADRE!$A$2:$B$21,2,FALSE)*'Pesi e Budget Iniziale'!$H$11+'Pesi e Budget Iniziale'!$H$12*VLOOKUP(B138,'FATTORE CASA'!$A$2:$B$21,2,FALSE)+VLOOKUP(B138,ALLENATORE!$A$2:$B$21,2,FALSE)*'Pesi e Budget Iniziale'!$H$13</f>
        <v>61.102099999999993</v>
      </c>
      <c r="M138" s="19">
        <f t="shared" si="3"/>
        <v>-2.0077530061902245</v>
      </c>
      <c r="N138" s="19">
        <f t="shared" si="1"/>
        <v>1</v>
      </c>
      <c r="P138" s="17"/>
    </row>
    <row r="139" spans="1:16" ht="12.75" customHeight="1" x14ac:dyDescent="0.15">
      <c r="A139" s="10" t="s">
        <v>576</v>
      </c>
      <c r="B139" s="26" t="s">
        <v>98</v>
      </c>
      <c r="C139" s="26">
        <v>7</v>
      </c>
      <c r="D139" s="26">
        <v>6</v>
      </c>
      <c r="E139" s="26">
        <v>6</v>
      </c>
      <c r="F139" s="26">
        <v>4</v>
      </c>
      <c r="G139" s="26">
        <v>6</v>
      </c>
      <c r="H139" s="26">
        <v>5</v>
      </c>
      <c r="I139" s="31">
        <f>$C139*'Pesi e Budget Iniziale'!$F$5+'Pesi e Budget Iniziale'!$F$6*'DIFENSORI - GE'!$D139+'DIFENSORI - GE'!$E139*'Pesi e Budget Iniziale'!$F$7+'Pesi e Budget Iniziale'!$F$8*'DIFENSORI - GE'!F139+'DIFENSORI - GE'!$G139*'Pesi e Budget Iniziale'!$F$9+'Pesi e Budget Iniziale'!$F$10*'DIFENSORI - GE'!$H139+VLOOKUP(B139,SQUADRE!$A$2:$B$21,2,FALSE)*'Pesi e Budget Iniziale'!$F$11+'Pesi e Budget Iniziale'!$F$12*VLOOKUP(B139,'FATTORE CASA'!$A$2:$B$21,2,FALSE)+VLOOKUP(B139,ALLENATORE!$A$2:$B$21,2,FALSE)*'Pesi e Budget Iniziale'!$F$13</f>
        <v>58.840400000000002</v>
      </c>
      <c r="J139" s="19">
        <f t="shared" si="2"/>
        <v>-5.1762070681931291</v>
      </c>
      <c r="K139" s="19">
        <f t="shared" si="0"/>
        <v>1</v>
      </c>
      <c r="L139" s="20">
        <f>$C139*'Pesi e Budget Iniziale'!$H$5+'Pesi e Budget Iniziale'!$H$6*'DIFENSORI - GE'!$D139+'DIFENSORI - GE'!$E139*'Pesi e Budget Iniziale'!$H$7+'Pesi e Budget Iniziale'!$H$8*'DIFENSORI - GE'!F139+'DIFENSORI - GE'!$G139*'Pesi e Budget Iniziale'!$H$9+'Pesi e Budget Iniziale'!$H$10*'DIFENSORI - GE'!$H139+VLOOKUP(B139,SQUADRE!$A$2:$B$21,2,FALSE)*'Pesi e Budget Iniziale'!$H$11+'Pesi e Budget Iniziale'!$H$12*VLOOKUP(B139,'FATTORE CASA'!$A$2:$B$21,2,FALSE)+VLOOKUP(B139,ALLENATORE!$A$2:$B$21,2,FALSE)*'Pesi e Budget Iniziale'!$H$13</f>
        <v>62.1404</v>
      </c>
      <c r="M139" s="19">
        <f t="shared" si="3"/>
        <v>-0.90935480484804998</v>
      </c>
      <c r="N139" s="19">
        <f t="shared" si="1"/>
        <v>1</v>
      </c>
      <c r="P139" s="17"/>
    </row>
    <row r="140" spans="1:16" ht="12.75" customHeight="1" x14ac:dyDescent="0.15">
      <c r="A140" s="10" t="s">
        <v>578</v>
      </c>
      <c r="B140" s="26" t="s">
        <v>90</v>
      </c>
      <c r="C140" s="26">
        <v>6</v>
      </c>
      <c r="D140" s="26">
        <v>5</v>
      </c>
      <c r="E140" s="26">
        <v>6</v>
      </c>
      <c r="F140" s="26">
        <v>6</v>
      </c>
      <c r="G140" s="26">
        <v>6</v>
      </c>
      <c r="H140" s="26">
        <v>5</v>
      </c>
      <c r="I140" s="31">
        <f>$C140*'Pesi e Budget Iniziale'!$F$5+'Pesi e Budget Iniziale'!$F$6*'DIFENSORI - GE'!$D140+'DIFENSORI - GE'!$E140*'Pesi e Budget Iniziale'!$F$7+'Pesi e Budget Iniziale'!$F$8*'DIFENSORI - GE'!F140+'DIFENSORI - GE'!$G140*'Pesi e Budget Iniziale'!$F$9+'Pesi e Budget Iniziale'!$F$10*'DIFENSORI - GE'!$H140+VLOOKUP(B140,SQUADRE!$A$2:$B$21,2,FALSE)*'Pesi e Budget Iniziale'!$F$11+'Pesi e Budget Iniziale'!$F$12*VLOOKUP(B140,'FATTORE CASA'!$A$2:$B$21,2,FALSE)+VLOOKUP(B140,ALLENATORE!$A$2:$B$21,2,FALSE)*'Pesi e Budget Iniziale'!$F$13</f>
        <v>59.603100000000005</v>
      </c>
      <c r="J140" s="19">
        <f t="shared" si="2"/>
        <v>-4.2271030363364837</v>
      </c>
      <c r="K140" s="19">
        <f t="shared" si="0"/>
        <v>1</v>
      </c>
      <c r="L140" s="20">
        <f>$C140*'Pesi e Budget Iniziale'!$H$5+'Pesi e Budget Iniziale'!$H$6*'DIFENSORI - GE'!$D140+'DIFENSORI - GE'!$E140*'Pesi e Budget Iniziale'!$H$7+'Pesi e Budget Iniziale'!$H$8*'DIFENSORI - GE'!F140+'DIFENSORI - GE'!$G140*'Pesi e Budget Iniziale'!$H$9+'Pesi e Budget Iniziale'!$H$10*'DIFENSORI - GE'!$H140+VLOOKUP(B140,SQUADRE!$A$2:$B$21,2,FALSE)*'Pesi e Budget Iniziale'!$H$11+'Pesi e Budget Iniziale'!$H$12*VLOOKUP(B140,'FATTORE CASA'!$A$2:$B$21,2,FALSE)+VLOOKUP(B140,ALLENATORE!$A$2:$B$21,2,FALSE)*'Pesi e Budget Iniziale'!$H$13</f>
        <v>62.903100000000002</v>
      </c>
      <c r="M140" s="19">
        <f t="shared" si="3"/>
        <v>-0.10250870240783527</v>
      </c>
      <c r="N140" s="19">
        <f t="shared" si="1"/>
        <v>1</v>
      </c>
      <c r="P140" s="17"/>
    </row>
    <row r="141" spans="1:16" ht="12.75" customHeight="1" x14ac:dyDescent="0.15">
      <c r="A141" s="10" t="s">
        <v>580</v>
      </c>
      <c r="B141" s="26" t="s">
        <v>75</v>
      </c>
      <c r="C141" s="26">
        <v>8</v>
      </c>
      <c r="D141" s="26">
        <v>5</v>
      </c>
      <c r="E141" s="26">
        <v>5</v>
      </c>
      <c r="F141" s="26">
        <v>6</v>
      </c>
      <c r="G141" s="26">
        <v>6</v>
      </c>
      <c r="H141" s="26">
        <v>4</v>
      </c>
      <c r="I141" s="31">
        <f>$C141*'Pesi e Budget Iniziale'!$F$5+'Pesi e Budget Iniziale'!$F$6*'DIFENSORI - GE'!$D141+'DIFENSORI - GE'!$E141*'Pesi e Budget Iniziale'!$F$7+'Pesi e Budget Iniziale'!$F$8*'DIFENSORI - GE'!F141+'DIFENSORI - GE'!$G141*'Pesi e Budget Iniziale'!$F$9+'Pesi e Budget Iniziale'!$F$10*'DIFENSORI - GE'!$H141+VLOOKUP(B141,SQUADRE!$A$2:$B$21,2,FALSE)*'Pesi e Budget Iniziale'!$F$11+'Pesi e Budget Iniziale'!$F$12*VLOOKUP(B141,'FATTORE CASA'!$A$2:$B$21,2,FALSE)+VLOOKUP(B141,ALLENATORE!$A$2:$B$21,2,FALSE)*'Pesi e Budget Iniziale'!$F$13</f>
        <v>58.26039999999999</v>
      </c>
      <c r="J141" s="19">
        <f t="shared" si="2"/>
        <v>-5.8979591836734855</v>
      </c>
      <c r="K141" s="19">
        <f t="shared" si="0"/>
        <v>1</v>
      </c>
      <c r="L141" s="20">
        <f>$C141*'Pesi e Budget Iniziale'!$H$5+'Pesi e Budget Iniziale'!$H$6*'DIFENSORI - GE'!$D141+'DIFENSORI - GE'!$E141*'Pesi e Budget Iniziale'!$H$7+'Pesi e Budget Iniziale'!$H$8*'DIFENSORI - GE'!F141+'DIFENSORI - GE'!$G141*'Pesi e Budget Iniziale'!$H$9+'Pesi e Budget Iniziale'!$H$10*'DIFENSORI - GE'!$H141+VLOOKUP(B141,SQUADRE!$A$2:$B$21,2,FALSE)*'Pesi e Budget Iniziale'!$H$11+'Pesi e Budget Iniziale'!$H$12*VLOOKUP(B141,'FATTORE CASA'!$A$2:$B$21,2,FALSE)+VLOOKUP(B141,ALLENATORE!$A$2:$B$21,2,FALSE)*'Pesi e Budget Iniziale'!$H$13</f>
        <v>61.01039999999999</v>
      </c>
      <c r="M141" s="19">
        <f t="shared" si="3"/>
        <v>-2.1047607255999132</v>
      </c>
      <c r="N141" s="19">
        <f t="shared" si="1"/>
        <v>1</v>
      </c>
      <c r="P141" s="17"/>
    </row>
    <row r="142" spans="1:16" ht="12.75" customHeight="1" x14ac:dyDescent="0.15">
      <c r="A142" s="10" t="s">
        <v>582</v>
      </c>
      <c r="B142" s="26" t="s">
        <v>98</v>
      </c>
      <c r="C142" s="26">
        <v>8</v>
      </c>
      <c r="D142" s="26">
        <v>5</v>
      </c>
      <c r="E142" s="26">
        <v>5</v>
      </c>
      <c r="F142" s="26">
        <v>5</v>
      </c>
      <c r="G142" s="26">
        <v>6</v>
      </c>
      <c r="H142" s="26">
        <v>4</v>
      </c>
      <c r="I142" s="31">
        <f>$C142*'Pesi e Budget Iniziale'!$F$5+'Pesi e Budget Iniziale'!$F$6*'DIFENSORI - GE'!$D142+'DIFENSORI - GE'!$E142*'Pesi e Budget Iniziale'!$F$7+'Pesi e Budget Iniziale'!$F$8*'DIFENSORI - GE'!F142+'DIFENSORI - GE'!$G142*'Pesi e Budget Iniziale'!$F$9+'Pesi e Budget Iniziale'!$F$10*'DIFENSORI - GE'!$H142+VLOOKUP(B142,SQUADRE!$A$2:$B$21,2,FALSE)*'Pesi e Budget Iniziale'!$F$11+'Pesi e Budget Iniziale'!$F$12*VLOOKUP(B142,'FATTORE CASA'!$A$2:$B$21,2,FALSE)+VLOOKUP(B142,ALLENATORE!$A$2:$B$21,2,FALSE)*'Pesi e Budget Iniziale'!$F$13</f>
        <v>57.340399999999995</v>
      </c>
      <c r="J142" s="19">
        <f t="shared" si="2"/>
        <v>-7.0428073668491891</v>
      </c>
      <c r="K142" s="19">
        <f t="shared" si="0"/>
        <v>1</v>
      </c>
      <c r="L142" s="20">
        <f>$C142*'Pesi e Budget Iniziale'!$H$5+'Pesi e Budget Iniziale'!$H$6*'DIFENSORI - GE'!$D142+'DIFENSORI - GE'!$E142*'Pesi e Budget Iniziale'!$H$7+'Pesi e Budget Iniziale'!$H$8*'DIFENSORI - GE'!F142+'DIFENSORI - GE'!$G142*'Pesi e Budget Iniziale'!$H$9+'Pesi e Budget Iniziale'!$H$10*'DIFENSORI - GE'!$H142+VLOOKUP(B142,SQUADRE!$A$2:$B$21,2,FALSE)*'Pesi e Budget Iniziale'!$H$11+'Pesi e Budget Iniziale'!$H$12*VLOOKUP(B142,'FATTORE CASA'!$A$2:$B$21,2,FALSE)+VLOOKUP(B142,ALLENATORE!$A$2:$B$21,2,FALSE)*'Pesi e Budget Iniziale'!$H$13</f>
        <v>60.090399999999995</v>
      </c>
      <c r="M142" s="19">
        <f t="shared" si="3"/>
        <v>-3.0780115637341581</v>
      </c>
      <c r="N142" s="19">
        <f t="shared" si="1"/>
        <v>1</v>
      </c>
      <c r="P142" s="17"/>
    </row>
    <row r="143" spans="1:16" ht="12.75" customHeight="1" x14ac:dyDescent="0.15">
      <c r="A143" s="10" t="s">
        <v>584</v>
      </c>
      <c r="B143" s="26" t="s">
        <v>102</v>
      </c>
      <c r="C143" s="26">
        <v>7</v>
      </c>
      <c r="D143" s="26">
        <v>6</v>
      </c>
      <c r="E143" s="26">
        <v>5</v>
      </c>
      <c r="F143" s="26">
        <v>5</v>
      </c>
      <c r="G143" s="26">
        <v>5</v>
      </c>
      <c r="H143" s="26">
        <v>5</v>
      </c>
      <c r="I143" s="31">
        <f>$C143*'Pesi e Budget Iniziale'!$F$5+'Pesi e Budget Iniziale'!$F$6*'DIFENSORI - GE'!$D143+'DIFENSORI - GE'!$E143*'Pesi e Budget Iniziale'!$F$7+'Pesi e Budget Iniziale'!$F$8*'DIFENSORI - GE'!F143+'DIFENSORI - GE'!$G143*'Pesi e Budget Iniziale'!$F$9+'Pesi e Budget Iniziale'!$F$10*'DIFENSORI - GE'!$H143+VLOOKUP(B143,SQUADRE!$A$2:$B$21,2,FALSE)*'Pesi e Budget Iniziale'!$F$11+'Pesi e Budget Iniziale'!$F$12*VLOOKUP(B143,'FATTORE CASA'!$A$2:$B$21,2,FALSE)+VLOOKUP(B143,ALLENATORE!$A$2:$B$21,2,FALSE)*'Pesi e Budget Iniziale'!$F$13</f>
        <v>56.735600000000005</v>
      </c>
      <c r="J143" s="19">
        <f t="shared" si="2"/>
        <v>-7.795420607267296</v>
      </c>
      <c r="K143" s="19">
        <f t="shared" si="0"/>
        <v>1</v>
      </c>
      <c r="L143" s="20">
        <f>$C143*'Pesi e Budget Iniziale'!$H$5+'Pesi e Budget Iniziale'!$H$6*'DIFENSORI - GE'!$D143+'DIFENSORI - GE'!$E143*'Pesi e Budget Iniziale'!$H$7+'Pesi e Budget Iniziale'!$H$8*'DIFENSORI - GE'!F143+'DIFENSORI - GE'!$G143*'Pesi e Budget Iniziale'!$H$9+'Pesi e Budget Iniziale'!$H$10*'DIFENSORI - GE'!$H143+VLOOKUP(B143,SQUADRE!$A$2:$B$21,2,FALSE)*'Pesi e Budget Iniziale'!$H$11+'Pesi e Budget Iniziale'!$H$12*VLOOKUP(B143,'FATTORE CASA'!$A$2:$B$21,2,FALSE)+VLOOKUP(B143,ALLENATORE!$A$2:$B$21,2,FALSE)*'Pesi e Budget Iniziale'!$H$13</f>
        <v>59.485600000000005</v>
      </c>
      <c r="M143" s="19">
        <f t="shared" si="3"/>
        <v>-3.7178182016728378</v>
      </c>
      <c r="N143" s="19">
        <f t="shared" si="1"/>
        <v>1</v>
      </c>
      <c r="P143" s="17"/>
    </row>
    <row r="144" spans="1:16" ht="12.75" customHeight="1" x14ac:dyDescent="0.15">
      <c r="A144" s="10" t="s">
        <v>586</v>
      </c>
      <c r="B144" s="26" t="s">
        <v>102</v>
      </c>
      <c r="C144" s="26">
        <v>7</v>
      </c>
      <c r="D144" s="26">
        <v>6</v>
      </c>
      <c r="E144" s="26">
        <v>5</v>
      </c>
      <c r="F144" s="26">
        <v>5</v>
      </c>
      <c r="G144" s="26">
        <v>5</v>
      </c>
      <c r="H144" s="26">
        <v>5</v>
      </c>
      <c r="I144" s="31">
        <f>$C144*'Pesi e Budget Iniziale'!$F$5+'Pesi e Budget Iniziale'!$F$6*'DIFENSORI - GE'!$D144+'DIFENSORI - GE'!$E144*'Pesi e Budget Iniziale'!$F$7+'Pesi e Budget Iniziale'!$F$8*'DIFENSORI - GE'!F144+'DIFENSORI - GE'!$G144*'Pesi e Budget Iniziale'!$F$9+'Pesi e Budget Iniziale'!$F$10*'DIFENSORI - GE'!$H144+VLOOKUP(B144,SQUADRE!$A$2:$B$21,2,FALSE)*'Pesi e Budget Iniziale'!$F$11+'Pesi e Budget Iniziale'!$F$12*VLOOKUP(B144,'FATTORE CASA'!$A$2:$B$21,2,FALSE)+VLOOKUP(B144,ALLENATORE!$A$2:$B$21,2,FALSE)*'Pesi e Budget Iniziale'!$F$13</f>
        <v>56.735600000000005</v>
      </c>
      <c r="J144" s="19">
        <f t="shared" si="2"/>
        <v>-7.795420607267296</v>
      </c>
      <c r="K144" s="19">
        <f t="shared" si="0"/>
        <v>1</v>
      </c>
      <c r="L144" s="20">
        <f>$C144*'Pesi e Budget Iniziale'!$H$5+'Pesi e Budget Iniziale'!$H$6*'DIFENSORI - GE'!$D144+'DIFENSORI - GE'!$E144*'Pesi e Budget Iniziale'!$H$7+'Pesi e Budget Iniziale'!$H$8*'DIFENSORI - GE'!F144+'DIFENSORI - GE'!$G144*'Pesi e Budget Iniziale'!$H$9+'Pesi e Budget Iniziale'!$H$10*'DIFENSORI - GE'!$H144+VLOOKUP(B144,SQUADRE!$A$2:$B$21,2,FALSE)*'Pesi e Budget Iniziale'!$H$11+'Pesi e Budget Iniziale'!$H$12*VLOOKUP(B144,'FATTORE CASA'!$A$2:$B$21,2,FALSE)+VLOOKUP(B144,ALLENATORE!$A$2:$B$21,2,FALSE)*'Pesi e Budget Iniziale'!$H$13</f>
        <v>59.485600000000005</v>
      </c>
      <c r="M144" s="19">
        <f t="shared" si="3"/>
        <v>-3.7178182016728378</v>
      </c>
      <c r="N144" s="19">
        <f t="shared" si="1"/>
        <v>1</v>
      </c>
      <c r="P144" s="17"/>
    </row>
    <row r="145" spans="1:16" ht="12.75" customHeight="1" x14ac:dyDescent="0.15">
      <c r="A145" s="10" t="s">
        <v>588</v>
      </c>
      <c r="B145" s="26" t="s">
        <v>90</v>
      </c>
      <c r="C145" s="26">
        <v>7</v>
      </c>
      <c r="D145" s="26">
        <v>5</v>
      </c>
      <c r="E145" s="26">
        <v>6</v>
      </c>
      <c r="F145" s="26">
        <v>5</v>
      </c>
      <c r="G145" s="26">
        <v>5</v>
      </c>
      <c r="H145" s="26">
        <v>5</v>
      </c>
      <c r="I145" s="31">
        <f>$C145*'Pesi e Budget Iniziale'!$F$5+'Pesi e Budget Iniziale'!$F$6*'DIFENSORI - GE'!$D145+'DIFENSORI - GE'!$E145*'Pesi e Budget Iniziale'!$F$7+'Pesi e Budget Iniziale'!$F$8*'DIFENSORI - GE'!F145+'DIFENSORI - GE'!$G145*'Pesi e Budget Iniziale'!$F$9+'Pesi e Budget Iniziale'!$F$10*'DIFENSORI - GE'!$H145+VLOOKUP(B145,SQUADRE!$A$2:$B$21,2,FALSE)*'Pesi e Budget Iniziale'!$F$11+'Pesi e Budget Iniziale'!$F$12*VLOOKUP(B145,'FATTORE CASA'!$A$2:$B$21,2,FALSE)+VLOOKUP(B145,ALLENATORE!$A$2:$B$21,2,FALSE)*'Pesi e Budget Iniziale'!$F$13</f>
        <v>58.353100000000005</v>
      </c>
      <c r="J145" s="19">
        <f t="shared" si="2"/>
        <v>-5.7826032852165241</v>
      </c>
      <c r="K145" s="19">
        <f t="shared" si="0"/>
        <v>1</v>
      </c>
      <c r="L145" s="20">
        <f>$C145*'Pesi e Budget Iniziale'!$H$5+'Pesi e Budget Iniziale'!$H$6*'DIFENSORI - GE'!$D145+'DIFENSORI - GE'!$E145*'Pesi e Budget Iniziale'!$H$7+'Pesi e Budget Iniziale'!$H$8*'DIFENSORI - GE'!F145+'DIFENSORI - GE'!$G145*'Pesi e Budget Iniziale'!$H$9+'Pesi e Budget Iniziale'!$H$10*'DIFENSORI - GE'!$H145+VLOOKUP(B145,SQUADRE!$A$2:$B$21,2,FALSE)*'Pesi e Budget Iniziale'!$H$11+'Pesi e Budget Iniziale'!$H$12*VLOOKUP(B145,'FATTORE CASA'!$A$2:$B$21,2,FALSE)+VLOOKUP(B145,ALLENATORE!$A$2:$B$21,2,FALSE)*'Pesi e Budget Iniziale'!$H$13</f>
        <v>61.653100000000002</v>
      </c>
      <c r="M145" s="19">
        <f t="shared" si="3"/>
        <v>-1.4248603846554566</v>
      </c>
      <c r="N145" s="19">
        <f t="shared" si="1"/>
        <v>1</v>
      </c>
      <c r="P145" s="17"/>
    </row>
    <row r="146" spans="1:16" ht="12.75" customHeight="1" x14ac:dyDescent="0.15">
      <c r="A146" s="10" t="s">
        <v>590</v>
      </c>
      <c r="B146" s="26" t="s">
        <v>19</v>
      </c>
      <c r="C146" s="26">
        <v>7</v>
      </c>
      <c r="D146" s="26">
        <v>4</v>
      </c>
      <c r="E146" s="26">
        <v>6</v>
      </c>
      <c r="F146" s="26">
        <v>7</v>
      </c>
      <c r="G146" s="26">
        <v>5</v>
      </c>
      <c r="H146" s="26">
        <v>4</v>
      </c>
      <c r="I146" s="31">
        <f>$C146*'Pesi e Budget Iniziale'!$F$5+'Pesi e Budget Iniziale'!$F$6*'DIFENSORI - GE'!$D146+'DIFENSORI - GE'!$E146*'Pesi e Budget Iniziale'!$F$7+'Pesi e Budget Iniziale'!$F$8*'DIFENSORI - GE'!F146+'DIFENSORI - GE'!$G146*'Pesi e Budget Iniziale'!$F$9+'Pesi e Budget Iniziale'!$F$10*'DIFENSORI - GE'!$H146+VLOOKUP(B146,SQUADRE!$A$2:$B$21,2,FALSE)*'Pesi e Budget Iniziale'!$F$11+'Pesi e Budget Iniziale'!$F$12*VLOOKUP(B146,'FATTORE CASA'!$A$2:$B$21,2,FALSE)+VLOOKUP(B146,ALLENATORE!$A$2:$B$21,2,FALSE)*'Pesi e Budget Iniziale'!$F$13</f>
        <v>58.997299999999996</v>
      </c>
      <c r="J146" s="19">
        <f t="shared" si="2"/>
        <v>-4.9809606769537176</v>
      </c>
      <c r="K146" s="19">
        <f t="shared" si="0"/>
        <v>1</v>
      </c>
      <c r="L146" s="20">
        <f>$C146*'Pesi e Budget Iniziale'!$H$5+'Pesi e Budget Iniziale'!$H$6*'DIFENSORI - GE'!$D146+'DIFENSORI - GE'!$E146*'Pesi e Budget Iniziale'!$H$7+'Pesi e Budget Iniziale'!$H$8*'DIFENSORI - GE'!F146+'DIFENSORI - GE'!$G146*'Pesi e Budget Iniziale'!$H$9+'Pesi e Budget Iniziale'!$H$10*'DIFENSORI - GE'!$H146+VLOOKUP(B146,SQUADRE!$A$2:$B$21,2,FALSE)*'Pesi e Budget Iniziale'!$H$11+'Pesi e Budget Iniziale'!$H$12*VLOOKUP(B146,'FATTORE CASA'!$A$2:$B$21,2,FALSE)+VLOOKUP(B146,ALLENATORE!$A$2:$B$21,2,FALSE)*'Pesi e Budget Iniziale'!$H$13</f>
        <v>62.297299999999993</v>
      </c>
      <c r="M146" s="19">
        <f t="shared" si="3"/>
        <v>-0.74337322169233389</v>
      </c>
      <c r="N146" s="19">
        <f t="shared" si="1"/>
        <v>1</v>
      </c>
      <c r="P146" s="17"/>
    </row>
    <row r="147" spans="1:16" ht="12.75" customHeight="1" x14ac:dyDescent="0.15">
      <c r="A147" s="10" t="s">
        <v>592</v>
      </c>
      <c r="B147" s="26" t="s">
        <v>107</v>
      </c>
      <c r="C147" s="26">
        <v>6</v>
      </c>
      <c r="D147" s="26">
        <v>5</v>
      </c>
      <c r="E147" s="26">
        <v>6</v>
      </c>
      <c r="F147" s="26">
        <v>5</v>
      </c>
      <c r="G147" s="26">
        <v>6</v>
      </c>
      <c r="H147" s="26">
        <v>5</v>
      </c>
      <c r="I147" s="31">
        <f>$C147*'Pesi e Budget Iniziale'!$F$5+'Pesi e Budget Iniziale'!$F$6*'DIFENSORI - GE'!$D147+'DIFENSORI - GE'!$E147*'Pesi e Budget Iniziale'!$F$7+'Pesi e Budget Iniziale'!$F$8*'DIFENSORI - GE'!F147+'DIFENSORI - GE'!$G147*'Pesi e Budget Iniziale'!$F$9+'Pesi e Budget Iniziale'!$F$10*'DIFENSORI - GE'!$H147+VLOOKUP(B147,SQUADRE!$A$2:$B$21,2,FALSE)*'Pesi e Budget Iniziale'!$F$11+'Pesi e Budget Iniziale'!$F$12*VLOOKUP(B147,'FATTORE CASA'!$A$2:$B$21,2,FALSE)+VLOOKUP(B147,ALLENATORE!$A$2:$B$21,2,FALSE)*'Pesi e Budget Iniziale'!$F$13</f>
        <v>56.766100000000002</v>
      </c>
      <c r="J147" s="19">
        <f t="shared" si="2"/>
        <v>-7.7574664011946268</v>
      </c>
      <c r="K147" s="19">
        <f t="shared" si="0"/>
        <v>1</v>
      </c>
      <c r="L147" s="20">
        <f>$C147*'Pesi e Budget Iniziale'!$H$5+'Pesi e Budget Iniziale'!$H$6*'DIFENSORI - GE'!$D147+'DIFENSORI - GE'!$E147*'Pesi e Budget Iniziale'!$H$7+'Pesi e Budget Iniziale'!$H$8*'DIFENSORI - GE'!F147+'DIFENSORI - GE'!$G147*'Pesi e Budget Iniziale'!$H$9+'Pesi e Budget Iniziale'!$H$10*'DIFENSORI - GE'!$H147+VLOOKUP(B147,SQUADRE!$A$2:$B$21,2,FALSE)*'Pesi e Budget Iniziale'!$H$11+'Pesi e Budget Iniziale'!$H$12*VLOOKUP(B147,'FATTORE CASA'!$A$2:$B$21,2,FALSE)+VLOOKUP(B147,ALLENATORE!$A$2:$B$21,2,FALSE)*'Pesi e Budget Iniziale'!$H$13</f>
        <v>60.066099999999999</v>
      </c>
      <c r="M147" s="19">
        <f t="shared" si="3"/>
        <v>-3.1037180804370514</v>
      </c>
      <c r="N147" s="19">
        <f t="shared" si="1"/>
        <v>1</v>
      </c>
      <c r="P147" s="17"/>
    </row>
    <row r="148" spans="1:16" ht="12.75" customHeight="1" x14ac:dyDescent="0.15">
      <c r="A148" s="10" t="s">
        <v>594</v>
      </c>
      <c r="B148" s="26" t="s">
        <v>133</v>
      </c>
      <c r="C148" s="26">
        <v>6</v>
      </c>
      <c r="D148" s="26">
        <v>6</v>
      </c>
      <c r="E148" s="26">
        <v>4</v>
      </c>
      <c r="F148" s="26">
        <v>6</v>
      </c>
      <c r="G148" s="26">
        <v>6</v>
      </c>
      <c r="H148" s="26">
        <v>5</v>
      </c>
      <c r="I148" s="31">
        <f>$C148*'Pesi e Budget Iniziale'!$F$5+'Pesi e Budget Iniziale'!$F$6*'DIFENSORI - GE'!$D148+'DIFENSORI - GE'!$E148*'Pesi e Budget Iniziale'!$F$7+'Pesi e Budget Iniziale'!$F$8*'DIFENSORI - GE'!F148+'DIFENSORI - GE'!$G148*'Pesi e Budget Iniziale'!$F$9+'Pesi e Budget Iniziale'!$F$10*'DIFENSORI - GE'!$H148+VLOOKUP(B148,SQUADRE!$A$2:$B$21,2,FALSE)*'Pesi e Budget Iniziale'!$F$11+'Pesi e Budget Iniziale'!$F$12*VLOOKUP(B148,'FATTORE CASA'!$A$2:$B$21,2,FALSE)+VLOOKUP(B148,ALLENATORE!$A$2:$B$21,2,FALSE)*'Pesi e Budget Iniziale'!$F$13</f>
        <v>56.072599999999994</v>
      </c>
      <c r="J148" s="19">
        <f t="shared" si="2"/>
        <v>-8.6204579392732796</v>
      </c>
      <c r="K148" s="19">
        <f t="shared" si="0"/>
        <v>1</v>
      </c>
      <c r="L148" s="20">
        <f>$C148*'Pesi e Budget Iniziale'!$H$5+'Pesi e Budget Iniziale'!$H$6*'DIFENSORI - GE'!$D148+'DIFENSORI - GE'!$E148*'Pesi e Budget Iniziale'!$H$7+'Pesi e Budget Iniziale'!$H$8*'DIFENSORI - GE'!F148+'DIFENSORI - GE'!$G148*'Pesi e Budget Iniziale'!$H$9+'Pesi e Budget Iniziale'!$H$10*'DIFENSORI - GE'!$H148+VLOOKUP(B148,SQUADRE!$A$2:$B$21,2,FALSE)*'Pesi e Budget Iniziale'!$H$11+'Pesi e Budget Iniziale'!$H$12*VLOOKUP(B148,'FATTORE CASA'!$A$2:$B$21,2,FALSE)+VLOOKUP(B148,ALLENATORE!$A$2:$B$21,2,FALSE)*'Pesi e Budget Iniziale'!$H$13</f>
        <v>58.272599999999997</v>
      </c>
      <c r="M148" s="19">
        <f t="shared" si="3"/>
        <v>-5.0010282741259431</v>
      </c>
      <c r="N148" s="19">
        <f t="shared" si="1"/>
        <v>1</v>
      </c>
      <c r="P148" s="17"/>
    </row>
    <row r="149" spans="1:16" ht="12.75" customHeight="1" x14ac:dyDescent="0.15">
      <c r="A149" s="10" t="s">
        <v>596</v>
      </c>
      <c r="B149" s="26" t="s">
        <v>107</v>
      </c>
      <c r="C149" s="26">
        <v>6</v>
      </c>
      <c r="D149" s="26">
        <v>5</v>
      </c>
      <c r="E149" s="26">
        <v>6</v>
      </c>
      <c r="F149" s="26">
        <v>5</v>
      </c>
      <c r="G149" s="26">
        <v>6</v>
      </c>
      <c r="H149" s="26">
        <v>5</v>
      </c>
      <c r="I149" s="31">
        <f>$C149*'Pesi e Budget Iniziale'!$F$5+'Pesi e Budget Iniziale'!$F$6*'DIFENSORI - GE'!$D149+'DIFENSORI - GE'!$E149*'Pesi e Budget Iniziale'!$F$7+'Pesi e Budget Iniziale'!$F$8*'DIFENSORI - GE'!F149+'DIFENSORI - GE'!$G149*'Pesi e Budget Iniziale'!$F$9+'Pesi e Budget Iniziale'!$F$10*'DIFENSORI - GE'!$H149+VLOOKUP(B149,SQUADRE!$A$2:$B$21,2,FALSE)*'Pesi e Budget Iniziale'!$F$11+'Pesi e Budget Iniziale'!$F$12*VLOOKUP(B149,'FATTORE CASA'!$A$2:$B$21,2,FALSE)+VLOOKUP(B149,ALLENATORE!$A$2:$B$21,2,FALSE)*'Pesi e Budget Iniziale'!$F$13</f>
        <v>56.766100000000002</v>
      </c>
      <c r="J149" s="19">
        <f t="shared" si="2"/>
        <v>-7.7574664011946268</v>
      </c>
      <c r="K149" s="19">
        <f t="shared" si="0"/>
        <v>1</v>
      </c>
      <c r="L149" s="20">
        <f>$C149*'Pesi e Budget Iniziale'!$H$5+'Pesi e Budget Iniziale'!$H$6*'DIFENSORI - GE'!$D149+'DIFENSORI - GE'!$E149*'Pesi e Budget Iniziale'!$H$7+'Pesi e Budget Iniziale'!$H$8*'DIFENSORI - GE'!F149+'DIFENSORI - GE'!$G149*'Pesi e Budget Iniziale'!$H$9+'Pesi e Budget Iniziale'!$H$10*'DIFENSORI - GE'!$H149+VLOOKUP(B149,SQUADRE!$A$2:$B$21,2,FALSE)*'Pesi e Budget Iniziale'!$H$11+'Pesi e Budget Iniziale'!$H$12*VLOOKUP(B149,'FATTORE CASA'!$A$2:$B$21,2,FALSE)+VLOOKUP(B149,ALLENATORE!$A$2:$B$21,2,FALSE)*'Pesi e Budget Iniziale'!$H$13</f>
        <v>60.066099999999999</v>
      </c>
      <c r="M149" s="19">
        <f t="shared" si="3"/>
        <v>-3.1037180804370514</v>
      </c>
      <c r="N149" s="19">
        <f t="shared" si="1"/>
        <v>1</v>
      </c>
      <c r="P149" s="17"/>
    </row>
    <row r="150" spans="1:16" ht="12.75" customHeight="1" x14ac:dyDescent="0.15">
      <c r="A150" s="10" t="s">
        <v>598</v>
      </c>
      <c r="B150" s="26" t="s">
        <v>98</v>
      </c>
      <c r="C150" s="26">
        <v>6</v>
      </c>
      <c r="D150" s="26">
        <v>7</v>
      </c>
      <c r="E150" s="26">
        <v>5</v>
      </c>
      <c r="F150" s="26">
        <v>5</v>
      </c>
      <c r="G150" s="26">
        <v>5</v>
      </c>
      <c r="H150" s="26">
        <v>4</v>
      </c>
      <c r="I150" s="31">
        <f>$C150*'Pesi e Budget Iniziale'!$F$5+'Pesi e Budget Iniziale'!$F$6*'DIFENSORI - GE'!$D150+'DIFENSORI - GE'!$E150*'Pesi e Budget Iniziale'!$F$7+'Pesi e Budget Iniziale'!$F$8*'DIFENSORI - GE'!F150+'DIFENSORI - GE'!$G150*'Pesi e Budget Iniziale'!$F$9+'Pesi e Budget Iniziale'!$F$10*'DIFENSORI - GE'!$H150+VLOOKUP(B150,SQUADRE!$A$2:$B$21,2,FALSE)*'Pesi e Budget Iniziale'!$F$11+'Pesi e Budget Iniziale'!$F$12*VLOOKUP(B150,'FATTORE CASA'!$A$2:$B$21,2,FALSE)+VLOOKUP(B150,ALLENATORE!$A$2:$B$21,2,FALSE)*'Pesi e Budget Iniziale'!$F$13</f>
        <v>56.015499999999996</v>
      </c>
      <c r="J150" s="19">
        <f t="shared" si="2"/>
        <v>-8.6915131906421195</v>
      </c>
      <c r="K150" s="19">
        <f t="shared" si="0"/>
        <v>1</v>
      </c>
      <c r="L150" s="20">
        <f>$C150*'Pesi e Budget Iniziale'!$H$5+'Pesi e Budget Iniziale'!$H$6*'DIFENSORI - GE'!$D150+'DIFENSORI - GE'!$E150*'Pesi e Budget Iniziale'!$H$7+'Pesi e Budget Iniziale'!$H$8*'DIFENSORI - GE'!F150+'DIFENSORI - GE'!$G150*'Pesi e Budget Iniziale'!$H$9+'Pesi e Budget Iniziale'!$H$10*'DIFENSORI - GE'!$H150+VLOOKUP(B150,SQUADRE!$A$2:$B$21,2,FALSE)*'Pesi e Budget Iniziale'!$H$11+'Pesi e Budget Iniziale'!$H$12*VLOOKUP(B150,'FATTORE CASA'!$A$2:$B$21,2,FALSE)+VLOOKUP(B150,ALLENATORE!$A$2:$B$21,2,FALSE)*'Pesi e Budget Iniziale'!$H$13</f>
        <v>58.765499999999996</v>
      </c>
      <c r="M150" s="19">
        <f t="shared" si="3"/>
        <v>-4.4795985587820617</v>
      </c>
      <c r="N150" s="19">
        <f t="shared" si="1"/>
        <v>1</v>
      </c>
      <c r="P150" s="17"/>
    </row>
    <row r="151" spans="1:16" ht="12.75" customHeight="1" x14ac:dyDescent="0.15">
      <c r="A151" s="10" t="s">
        <v>600</v>
      </c>
      <c r="B151" s="26" t="s">
        <v>73</v>
      </c>
      <c r="C151" s="26">
        <v>7</v>
      </c>
      <c r="D151" s="26">
        <v>5</v>
      </c>
      <c r="E151" s="26">
        <v>6</v>
      </c>
      <c r="F151" s="26">
        <v>5</v>
      </c>
      <c r="G151" s="26">
        <v>5</v>
      </c>
      <c r="H151" s="26">
        <v>4</v>
      </c>
      <c r="I151" s="31">
        <f>$C151*'Pesi e Budget Iniziale'!$F$5+'Pesi e Budget Iniziale'!$F$6*'DIFENSORI - GE'!$D151+'DIFENSORI - GE'!$E151*'Pesi e Budget Iniziale'!$F$7+'Pesi e Budget Iniziale'!$F$8*'DIFENSORI - GE'!F151+'DIFENSORI - GE'!$G151*'Pesi e Budget Iniziale'!$F$9+'Pesi e Budget Iniziale'!$F$10*'DIFENSORI - GE'!$H151+VLOOKUP(B151,SQUADRE!$A$2:$B$21,2,FALSE)*'Pesi e Budget Iniziale'!$F$11+'Pesi e Budget Iniziale'!$F$12*VLOOKUP(B151,'FATTORE CASA'!$A$2:$B$21,2,FALSE)+VLOOKUP(B151,ALLENATORE!$A$2:$B$21,2,FALSE)*'Pesi e Budget Iniziale'!$F$13</f>
        <v>55.888300000000001</v>
      </c>
      <c r="J151" s="19">
        <f t="shared" si="2"/>
        <v>-8.8498008959681442</v>
      </c>
      <c r="K151" s="19">
        <f t="shared" si="0"/>
        <v>1</v>
      </c>
      <c r="L151" s="20">
        <f>$C151*'Pesi e Budget Iniziale'!$H$5+'Pesi e Budget Iniziale'!$H$6*'DIFENSORI - GE'!$D151+'DIFENSORI - GE'!$E151*'Pesi e Budget Iniziale'!$H$7+'Pesi e Budget Iniziale'!$H$8*'DIFENSORI - GE'!F151+'DIFENSORI - GE'!$G151*'Pesi e Budget Iniziale'!$H$9+'Pesi e Budget Iniziale'!$H$10*'DIFENSORI - GE'!$H151+VLOOKUP(B151,SQUADRE!$A$2:$B$21,2,FALSE)*'Pesi e Budget Iniziale'!$H$11+'Pesi e Budget Iniziale'!$H$12*VLOOKUP(B151,'FATTORE CASA'!$A$2:$B$21,2,FALSE)+VLOOKUP(B151,ALLENATORE!$A$2:$B$21,2,FALSE)*'Pesi e Budget Iniziale'!$H$13</f>
        <v>59.188299999999998</v>
      </c>
      <c r="M151" s="19">
        <f t="shared" si="3"/>
        <v>-4.032326325778623</v>
      </c>
      <c r="N151" s="19">
        <f t="shared" si="1"/>
        <v>1</v>
      </c>
      <c r="P151" s="17"/>
    </row>
    <row r="152" spans="1:16" ht="12.75" customHeight="1" x14ac:dyDescent="0.15">
      <c r="A152" s="10" t="s">
        <v>602</v>
      </c>
      <c r="B152" s="26" t="s">
        <v>121</v>
      </c>
      <c r="C152" s="26">
        <v>8</v>
      </c>
      <c r="D152" s="26">
        <v>4</v>
      </c>
      <c r="E152" s="26">
        <v>5</v>
      </c>
      <c r="F152" s="26">
        <v>6</v>
      </c>
      <c r="G152" s="26">
        <v>5</v>
      </c>
      <c r="H152" s="26">
        <v>4</v>
      </c>
      <c r="I152" s="31">
        <f>$C152*'Pesi e Budget Iniziale'!$F$5+'Pesi e Budget Iniziale'!$F$6*'DIFENSORI - GE'!$D152+'DIFENSORI - GE'!$E152*'Pesi e Budget Iniziale'!$F$7+'Pesi e Budget Iniziale'!$F$8*'DIFENSORI - GE'!F152+'DIFENSORI - GE'!$G152*'Pesi e Budget Iniziale'!$F$9+'Pesi e Budget Iniziale'!$F$10*'DIFENSORI - GE'!$H152+VLOOKUP(B152,SQUADRE!$A$2:$B$21,2,FALSE)*'Pesi e Budget Iniziale'!$F$11+'Pesi e Budget Iniziale'!$F$12*VLOOKUP(B152,'FATTORE CASA'!$A$2:$B$21,2,FALSE)+VLOOKUP(B152,ALLENATORE!$A$2:$B$21,2,FALSE)*'Pesi e Budget Iniziale'!$F$13</f>
        <v>56.920099999999998</v>
      </c>
      <c r="J152" s="19">
        <f t="shared" si="2"/>
        <v>-7.5658287705326117</v>
      </c>
      <c r="K152" s="19">
        <f t="shared" si="0"/>
        <v>1</v>
      </c>
      <c r="L152" s="20">
        <f>$C152*'Pesi e Budget Iniziale'!$H$5+'Pesi e Budget Iniziale'!$H$6*'DIFENSORI - GE'!$D152+'DIFENSORI - GE'!$E152*'Pesi e Budget Iniziale'!$H$7+'Pesi e Budget Iniziale'!$H$8*'DIFENSORI - GE'!F152+'DIFENSORI - GE'!$G152*'Pesi e Budget Iniziale'!$H$9+'Pesi e Budget Iniziale'!$H$10*'DIFENSORI - GE'!$H152+VLOOKUP(B152,SQUADRE!$A$2:$B$21,2,FALSE)*'Pesi e Budget Iniziale'!$H$11+'Pesi e Budget Iniziale'!$H$12*VLOOKUP(B152,'FATTORE CASA'!$A$2:$B$21,2,FALSE)+VLOOKUP(B152,ALLENATORE!$A$2:$B$21,2,FALSE)*'Pesi e Budget Iniziale'!$H$13</f>
        <v>59.670099999999998</v>
      </c>
      <c r="M152" s="19">
        <f t="shared" si="3"/>
        <v>-3.5226390933730976</v>
      </c>
      <c r="N152" s="19">
        <f t="shared" si="1"/>
        <v>1</v>
      </c>
      <c r="P152" s="17"/>
    </row>
    <row r="153" spans="1:16" ht="12.75" customHeight="1" x14ac:dyDescent="0.15">
      <c r="A153" s="10" t="s">
        <v>604</v>
      </c>
      <c r="B153" s="26" t="s">
        <v>133</v>
      </c>
      <c r="C153" s="26">
        <v>8</v>
      </c>
      <c r="D153" s="26">
        <v>4</v>
      </c>
      <c r="E153" s="26">
        <v>5</v>
      </c>
      <c r="F153" s="26">
        <v>5</v>
      </c>
      <c r="G153" s="26">
        <v>6</v>
      </c>
      <c r="H153" s="26">
        <v>4</v>
      </c>
      <c r="I153" s="31">
        <f>$C153*'Pesi e Budget Iniziale'!$F$5+'Pesi e Budget Iniziale'!$F$6*'DIFENSORI - GE'!$D153+'DIFENSORI - GE'!$E153*'Pesi e Budget Iniziale'!$F$7+'Pesi e Budget Iniziale'!$F$8*'DIFENSORI - GE'!F153+'DIFENSORI - GE'!$G153*'Pesi e Budget Iniziale'!$F$9+'Pesi e Budget Iniziale'!$F$10*'DIFENSORI - GE'!$H153+VLOOKUP(B153,SQUADRE!$A$2:$B$21,2,FALSE)*'Pesi e Budget Iniziale'!$F$11+'Pesi e Budget Iniziale'!$F$12*VLOOKUP(B153,'FATTORE CASA'!$A$2:$B$21,2,FALSE)+VLOOKUP(B153,ALLENATORE!$A$2:$B$21,2,FALSE)*'Pesi e Budget Iniziale'!$F$13</f>
        <v>54.893399999999993</v>
      </c>
      <c r="J153" s="19">
        <f t="shared" si="2"/>
        <v>-10.087854654056763</v>
      </c>
      <c r="K153" s="19">
        <f t="shared" si="0"/>
        <v>1</v>
      </c>
      <c r="L153" s="20">
        <f>$C153*'Pesi e Budget Iniziale'!$H$5+'Pesi e Budget Iniziale'!$H$6*'DIFENSORI - GE'!$D153+'DIFENSORI - GE'!$E153*'Pesi e Budget Iniziale'!$H$7+'Pesi e Budget Iniziale'!$H$8*'DIFENSORI - GE'!F153+'DIFENSORI - GE'!$G153*'Pesi e Budget Iniziale'!$H$9+'Pesi e Budget Iniziale'!$H$10*'DIFENSORI - GE'!$H153+VLOOKUP(B153,SQUADRE!$A$2:$B$21,2,FALSE)*'Pesi e Budget Iniziale'!$H$11+'Pesi e Budget Iniziale'!$H$12*VLOOKUP(B153,'FATTORE CASA'!$A$2:$B$21,2,FALSE)+VLOOKUP(B153,ALLENATORE!$A$2:$B$21,2,FALSE)*'Pesi e Budget Iniziale'!$H$13</f>
        <v>57.643399999999993</v>
      </c>
      <c r="M153" s="19">
        <f t="shared" si="3"/>
        <v>-5.6666472169021169</v>
      </c>
      <c r="N153" s="19">
        <f t="shared" si="1"/>
        <v>1</v>
      </c>
      <c r="P153" s="17"/>
    </row>
    <row r="154" spans="1:16" ht="12.75" customHeight="1" x14ac:dyDescent="0.15">
      <c r="A154" s="10" t="s">
        <v>605</v>
      </c>
      <c r="B154" s="26" t="s">
        <v>98</v>
      </c>
      <c r="C154" s="26">
        <v>8</v>
      </c>
      <c r="D154" s="26">
        <v>6</v>
      </c>
      <c r="E154" s="26">
        <v>4</v>
      </c>
      <c r="F154" s="26">
        <v>5</v>
      </c>
      <c r="G154" s="26">
        <v>5</v>
      </c>
      <c r="H154" s="26">
        <v>4</v>
      </c>
      <c r="I154" s="31">
        <f>$C154*'Pesi e Budget Iniziale'!$F$5+'Pesi e Budget Iniziale'!$F$6*'DIFENSORI - GE'!$D154+'DIFENSORI - GE'!$E154*'Pesi e Budget Iniziale'!$F$7+'Pesi e Budget Iniziale'!$F$8*'DIFENSORI - GE'!F154+'DIFENSORI - GE'!$G154*'Pesi e Budget Iniziale'!$F$9+'Pesi e Budget Iniziale'!$F$10*'DIFENSORI - GE'!$H154+VLOOKUP(B154,SQUADRE!$A$2:$B$21,2,FALSE)*'Pesi e Budget Iniziale'!$F$11+'Pesi e Budget Iniziale'!$F$12*VLOOKUP(B154,'FATTORE CASA'!$A$2:$B$21,2,FALSE)+VLOOKUP(B154,ALLENATORE!$A$2:$B$21,2,FALSE)*'Pesi e Budget Iniziale'!$F$13</f>
        <v>55.932099999999998</v>
      </c>
      <c r="J154" s="19">
        <f t="shared" si="2"/>
        <v>-8.7952961672473933</v>
      </c>
      <c r="K154" s="19">
        <f t="shared" si="0"/>
        <v>1</v>
      </c>
      <c r="L154" s="20">
        <f>$C154*'Pesi e Budget Iniziale'!$H$5+'Pesi e Budget Iniziale'!$H$6*'DIFENSORI - GE'!$D154+'DIFENSORI - GE'!$E154*'Pesi e Budget Iniziale'!$H$7+'Pesi e Budget Iniziale'!$H$8*'DIFENSORI - GE'!F154+'DIFENSORI - GE'!$G154*'Pesi e Budget Iniziale'!$H$9+'Pesi e Budget Iniziale'!$H$10*'DIFENSORI - GE'!$H154+VLOOKUP(B154,SQUADRE!$A$2:$B$21,2,FALSE)*'Pesi e Budget Iniziale'!$H$11+'Pesi e Budget Iniziale'!$H$12*VLOOKUP(B154,'FATTORE CASA'!$A$2:$B$21,2,FALSE)+VLOOKUP(B154,ALLENATORE!$A$2:$B$21,2,FALSE)*'Pesi e Budget Iniziale'!$H$13</f>
        <v>58.132099999999994</v>
      </c>
      <c r="M154" s="19">
        <f t="shared" si="3"/>
        <v>-5.1496606032105809</v>
      </c>
      <c r="N154" s="19">
        <f t="shared" si="1"/>
        <v>1</v>
      </c>
      <c r="P154" s="17"/>
    </row>
    <row r="155" spans="1:16" ht="12.75" customHeight="1" x14ac:dyDescent="0.15">
      <c r="A155" s="10" t="s">
        <v>607</v>
      </c>
      <c r="B155" s="26" t="s">
        <v>75</v>
      </c>
      <c r="C155" s="26">
        <v>8</v>
      </c>
      <c r="D155" s="26">
        <v>5</v>
      </c>
      <c r="E155" s="26">
        <v>5</v>
      </c>
      <c r="F155" s="26">
        <v>5</v>
      </c>
      <c r="G155" s="26">
        <v>6</v>
      </c>
      <c r="H155" s="26">
        <v>3</v>
      </c>
      <c r="I155" s="31">
        <f>$C155*'Pesi e Budget Iniziale'!$F$5+'Pesi e Budget Iniziale'!$F$6*'DIFENSORI - GE'!$D155+'DIFENSORI - GE'!$E155*'Pesi e Budget Iniziale'!$F$7+'Pesi e Budget Iniziale'!$F$8*'DIFENSORI - GE'!F155+'DIFENSORI - GE'!$G155*'Pesi e Budget Iniziale'!$F$9+'Pesi e Budget Iniziale'!$F$10*'DIFENSORI - GE'!$H155+VLOOKUP(B155,SQUADRE!$A$2:$B$21,2,FALSE)*'Pesi e Budget Iniziale'!$F$11+'Pesi e Budget Iniziale'!$F$12*VLOOKUP(B155,'FATTORE CASA'!$A$2:$B$21,2,FALSE)+VLOOKUP(B155,ALLENATORE!$A$2:$B$21,2,FALSE)*'Pesi e Budget Iniziale'!$F$13</f>
        <v>55.677099999999989</v>
      </c>
      <c r="J155" s="19">
        <f t="shared" si="2"/>
        <v>-9.1126182180189375</v>
      </c>
      <c r="K155" s="19">
        <f t="shared" si="0"/>
        <v>1</v>
      </c>
      <c r="L155" s="20">
        <f>$C155*'Pesi e Budget Iniziale'!$H$5+'Pesi e Budget Iniziale'!$H$6*'DIFENSORI - GE'!$D155+'DIFENSORI - GE'!$E155*'Pesi e Budget Iniziale'!$H$7+'Pesi e Budget Iniziale'!$H$8*'DIFENSORI - GE'!F155+'DIFENSORI - GE'!$G155*'Pesi e Budget Iniziale'!$H$9+'Pesi e Budget Iniziale'!$H$10*'DIFENSORI - GE'!$H155+VLOOKUP(B155,SQUADRE!$A$2:$B$21,2,FALSE)*'Pesi e Budget Iniziale'!$H$11+'Pesi e Budget Iniziale'!$H$12*VLOOKUP(B155,'FATTORE CASA'!$A$2:$B$21,2,FALSE)+VLOOKUP(B155,ALLENATORE!$A$2:$B$21,2,FALSE)*'Pesi e Budget Iniziale'!$H$13</f>
        <v>58.427099999999989</v>
      </c>
      <c r="M155" s="19">
        <f t="shared" si="3"/>
        <v>-4.8375856062001468</v>
      </c>
      <c r="N155" s="19">
        <f t="shared" si="1"/>
        <v>1</v>
      </c>
      <c r="P155" s="17"/>
    </row>
    <row r="156" spans="1:16" ht="12.75" customHeight="1" x14ac:dyDescent="0.15">
      <c r="A156" s="10" t="s">
        <v>609</v>
      </c>
      <c r="B156" s="26" t="s">
        <v>126</v>
      </c>
      <c r="C156" s="26">
        <v>5</v>
      </c>
      <c r="D156" s="26">
        <v>6</v>
      </c>
      <c r="E156" s="26">
        <v>6</v>
      </c>
      <c r="F156" s="26">
        <v>5</v>
      </c>
      <c r="G156" s="26">
        <v>4</v>
      </c>
      <c r="H156" s="26">
        <v>6</v>
      </c>
      <c r="I156" s="31">
        <f>$C156*'Pesi e Budget Iniziale'!$F$5+'Pesi e Budget Iniziale'!$F$6*'DIFENSORI - GE'!$D156+'DIFENSORI - GE'!$E156*'Pesi e Budget Iniziale'!$F$7+'Pesi e Budget Iniziale'!$F$8*'DIFENSORI - GE'!F156+'DIFENSORI - GE'!$G156*'Pesi e Budget Iniziale'!$F$9+'Pesi e Budget Iniziale'!$F$10*'DIFENSORI - GE'!$H156+VLOOKUP(B156,SQUADRE!$A$2:$B$21,2,FALSE)*'Pesi e Budget Iniziale'!$F$11+'Pesi e Budget Iniziale'!$F$12*VLOOKUP(B156,'FATTORE CASA'!$A$2:$B$21,2,FALSE)+VLOOKUP(B156,ALLENATORE!$A$2:$B$21,2,FALSE)*'Pesi e Budget Iniziale'!$F$13</f>
        <v>58.471499999999992</v>
      </c>
      <c r="J156" s="19">
        <f t="shared" si="2"/>
        <v>-5.6352663016426234</v>
      </c>
      <c r="K156" s="19">
        <f t="shared" si="0"/>
        <v>1</v>
      </c>
      <c r="L156" s="20">
        <f>$C156*'Pesi e Budget Iniziale'!$H$5+'Pesi e Budget Iniziale'!$H$6*'DIFENSORI - GE'!$D156+'DIFENSORI - GE'!$E156*'Pesi e Budget Iniziale'!$H$7+'Pesi e Budget Iniziale'!$H$8*'DIFENSORI - GE'!F156+'DIFENSORI - GE'!$G156*'Pesi e Budget Iniziale'!$H$9+'Pesi e Budget Iniziale'!$H$10*'DIFENSORI - GE'!$H156+VLOOKUP(B156,SQUADRE!$A$2:$B$21,2,FALSE)*'Pesi e Budget Iniziale'!$H$11+'Pesi e Budget Iniziale'!$H$12*VLOOKUP(B156,'FATTORE CASA'!$A$2:$B$21,2,FALSE)+VLOOKUP(B156,ALLENATORE!$A$2:$B$21,2,FALSE)*'Pesi e Budget Iniziale'!$H$13</f>
        <v>61.771499999999989</v>
      </c>
      <c r="M156" s="19">
        <f t="shared" si="3"/>
        <v>-1.2996072333129796</v>
      </c>
      <c r="N156" s="19">
        <f t="shared" si="1"/>
        <v>1</v>
      </c>
      <c r="P156" s="17"/>
    </row>
    <row r="157" spans="1:16" ht="12.75" customHeight="1" x14ac:dyDescent="0.15">
      <c r="A157" s="10" t="s">
        <v>611</v>
      </c>
      <c r="B157" s="26" t="s">
        <v>98</v>
      </c>
      <c r="C157" s="26">
        <v>8</v>
      </c>
      <c r="D157" s="26">
        <v>4</v>
      </c>
      <c r="E157" s="26">
        <v>5</v>
      </c>
      <c r="F157" s="26">
        <v>6</v>
      </c>
      <c r="G157" s="26">
        <v>6</v>
      </c>
      <c r="H157" s="26">
        <v>3</v>
      </c>
      <c r="I157" s="31">
        <f>$C157*'Pesi e Budget Iniziale'!$F$5+'Pesi e Budget Iniziale'!$F$6*'DIFENSORI - GE'!$D157+'DIFENSORI - GE'!$E157*'Pesi e Budget Iniziale'!$F$7+'Pesi e Budget Iniziale'!$F$8*'DIFENSORI - GE'!F157+'DIFENSORI - GE'!$G157*'Pesi e Budget Iniziale'!$F$9+'Pesi e Budget Iniziale'!$F$10*'DIFENSORI - GE'!$H157+VLOOKUP(B157,SQUADRE!$A$2:$B$21,2,FALSE)*'Pesi e Budget Iniziale'!$F$11+'Pesi e Budget Iniziale'!$F$12*VLOOKUP(B157,'FATTORE CASA'!$A$2:$B$21,2,FALSE)+VLOOKUP(B157,ALLENATORE!$A$2:$B$21,2,FALSE)*'Pesi e Budget Iniziale'!$F$13</f>
        <v>55.919599999999996</v>
      </c>
      <c r="J157" s="19">
        <f t="shared" si="2"/>
        <v>-8.8108511697362033</v>
      </c>
      <c r="K157" s="19">
        <f t="shared" si="0"/>
        <v>1</v>
      </c>
      <c r="L157" s="20">
        <f>$C157*'Pesi e Budget Iniziale'!$H$5+'Pesi e Budget Iniziale'!$H$6*'DIFENSORI - GE'!$D157+'DIFENSORI - GE'!$E157*'Pesi e Budget Iniziale'!$H$7+'Pesi e Budget Iniziale'!$H$8*'DIFENSORI - GE'!F157+'DIFENSORI - GE'!$G157*'Pesi e Budget Iniziale'!$H$9+'Pesi e Budget Iniziale'!$H$10*'DIFENSORI - GE'!$H157+VLOOKUP(B157,SQUADRE!$A$2:$B$21,2,FALSE)*'Pesi e Budget Iniziale'!$H$11+'Pesi e Budget Iniziale'!$H$12*VLOOKUP(B157,'FATTORE CASA'!$A$2:$B$21,2,FALSE)+VLOOKUP(B157,ALLENATORE!$A$2:$B$21,2,FALSE)*'Pesi e Budget Iniziale'!$H$13</f>
        <v>58.669599999999996</v>
      </c>
      <c r="M157" s="19">
        <f t="shared" si="3"/>
        <v>-4.581049379844103</v>
      </c>
      <c r="N157" s="19">
        <f t="shared" si="1"/>
        <v>1</v>
      </c>
      <c r="P157" s="17"/>
    </row>
    <row r="158" spans="1:16" ht="12.75" customHeight="1" x14ac:dyDescent="0.15">
      <c r="A158" s="10" t="s">
        <v>613</v>
      </c>
      <c r="B158" s="26" t="s">
        <v>142</v>
      </c>
      <c r="C158" s="26">
        <v>5</v>
      </c>
      <c r="D158" s="26">
        <v>5</v>
      </c>
      <c r="E158" s="26">
        <v>6</v>
      </c>
      <c r="F158" s="26">
        <v>5</v>
      </c>
      <c r="G158" s="26">
        <v>7</v>
      </c>
      <c r="H158" s="26">
        <v>4</v>
      </c>
      <c r="I158" s="31">
        <f>$C158*'Pesi e Budget Iniziale'!$F$5+'Pesi e Budget Iniziale'!$F$6*'DIFENSORI - GE'!$D158+'DIFENSORI - GE'!$E158*'Pesi e Budget Iniziale'!$F$7+'Pesi e Budget Iniziale'!$F$8*'DIFENSORI - GE'!F158+'DIFENSORI - GE'!$G158*'Pesi e Budget Iniziale'!$F$9+'Pesi e Budget Iniziale'!$F$10*'DIFENSORI - GE'!$H158+VLOOKUP(B158,SQUADRE!$A$2:$B$21,2,FALSE)*'Pesi e Budget Iniziale'!$F$11+'Pesi e Budget Iniziale'!$F$12*VLOOKUP(B158,'FATTORE CASA'!$A$2:$B$21,2,FALSE)+VLOOKUP(B158,ALLENATORE!$A$2:$B$21,2,FALSE)*'Pesi e Budget Iniziale'!$F$13</f>
        <v>54.904800000000002</v>
      </c>
      <c r="J158" s="19">
        <f t="shared" si="2"/>
        <v>-10.073668491786961</v>
      </c>
      <c r="K158" s="19">
        <f t="shared" si="0"/>
        <v>1</v>
      </c>
      <c r="L158" s="20">
        <f>$C158*'Pesi e Budget Iniziale'!$H$5+'Pesi e Budget Iniziale'!$H$6*'DIFENSORI - GE'!$D158+'DIFENSORI - GE'!$E158*'Pesi e Budget Iniziale'!$H$7+'Pesi e Budget Iniziale'!$H$8*'DIFENSORI - GE'!F158+'DIFENSORI - GE'!$G158*'Pesi e Budget Iniziale'!$H$9+'Pesi e Budget Iniziale'!$H$10*'DIFENSORI - GE'!$H158+VLOOKUP(B158,SQUADRE!$A$2:$B$21,2,FALSE)*'Pesi e Budget Iniziale'!$H$11+'Pesi e Budget Iniziale'!$H$12*VLOOKUP(B158,'FATTORE CASA'!$A$2:$B$21,2,FALSE)+VLOOKUP(B158,ALLENATORE!$A$2:$B$21,2,FALSE)*'Pesi e Budget Iniziale'!$H$13</f>
        <v>58.204799999999999</v>
      </c>
      <c r="M158" s="19">
        <f t="shared" si="3"/>
        <v>-5.0727526293710561</v>
      </c>
      <c r="N158" s="19">
        <f t="shared" si="1"/>
        <v>1</v>
      </c>
      <c r="P158" s="17"/>
    </row>
    <row r="159" spans="1:16" ht="12.75" customHeight="1" x14ac:dyDescent="0.15">
      <c r="A159" s="10" t="s">
        <v>615</v>
      </c>
      <c r="B159" s="26" t="s">
        <v>52</v>
      </c>
      <c r="C159" s="26">
        <v>6</v>
      </c>
      <c r="D159" s="26">
        <v>5</v>
      </c>
      <c r="E159" s="26">
        <v>6</v>
      </c>
      <c r="F159" s="26">
        <v>5</v>
      </c>
      <c r="G159" s="26">
        <v>5</v>
      </c>
      <c r="H159" s="26">
        <v>5</v>
      </c>
      <c r="I159" s="31">
        <f>$C159*'Pesi e Budget Iniziale'!$F$5+'Pesi e Budget Iniziale'!$F$6*'DIFENSORI - GE'!$D159+'DIFENSORI - GE'!$E159*'Pesi e Budget Iniziale'!$F$7+'Pesi e Budget Iniziale'!$F$8*'DIFENSORI - GE'!F159+'DIFENSORI - GE'!$G159*'Pesi e Budget Iniziale'!$F$9+'Pesi e Budget Iniziale'!$F$10*'DIFENSORI - GE'!$H159+VLOOKUP(B159,SQUADRE!$A$2:$B$21,2,FALSE)*'Pesi e Budget Iniziale'!$F$11+'Pesi e Budget Iniziale'!$F$12*VLOOKUP(B159,'FATTORE CASA'!$A$2:$B$21,2,FALSE)+VLOOKUP(B159,ALLENATORE!$A$2:$B$21,2,FALSE)*'Pesi e Budget Iniziale'!$F$13</f>
        <v>61.46929999999999</v>
      </c>
      <c r="J159" s="19">
        <f t="shared" si="2"/>
        <v>-1.9048033847685559</v>
      </c>
      <c r="K159" s="19">
        <f t="shared" si="0"/>
        <v>1</v>
      </c>
      <c r="L159" s="20">
        <f>$C159*'Pesi e Budget Iniziale'!$H$5+'Pesi e Budget Iniziale'!$H$6*'DIFENSORI - GE'!$D159+'DIFENSORI - GE'!$E159*'Pesi e Budget Iniziale'!$H$7+'Pesi e Budget Iniziale'!$H$8*'DIFENSORI - GE'!F159+'DIFENSORI - GE'!$G159*'Pesi e Budget Iniziale'!$H$9+'Pesi e Budget Iniziale'!$H$10*'DIFENSORI - GE'!$H159+VLOOKUP(B159,SQUADRE!$A$2:$B$21,2,FALSE)*'Pesi e Budget Iniziale'!$H$11+'Pesi e Budget Iniziale'!$H$12*VLOOKUP(B159,'FATTORE CASA'!$A$2:$B$21,2,FALSE)+VLOOKUP(B159,ALLENATORE!$A$2:$B$21,2,FALSE)*'Pesi e Budget Iniziale'!$H$13</f>
        <v>64.769299999999987</v>
      </c>
      <c r="M159" s="19">
        <f t="shared" si="3"/>
        <v>1.871709465120567</v>
      </c>
      <c r="N159" s="19">
        <f t="shared" si="1"/>
        <v>1.871709465120567</v>
      </c>
      <c r="P159" s="17"/>
    </row>
    <row r="160" spans="1:16" ht="12.75" customHeight="1" x14ac:dyDescent="0.15">
      <c r="A160" s="10" t="s">
        <v>617</v>
      </c>
      <c r="B160" s="26" t="s">
        <v>139</v>
      </c>
      <c r="C160" s="26">
        <v>7</v>
      </c>
      <c r="D160" s="26">
        <v>4</v>
      </c>
      <c r="E160" s="26">
        <v>6</v>
      </c>
      <c r="F160" s="26">
        <v>5</v>
      </c>
      <c r="G160" s="26">
        <v>6</v>
      </c>
      <c r="H160" s="26">
        <v>4</v>
      </c>
      <c r="I160" s="31">
        <f>$C160*'Pesi e Budget Iniziale'!$F$5+'Pesi e Budget Iniziale'!$F$6*'DIFENSORI - GE'!$D160+'DIFENSORI - GE'!$E160*'Pesi e Budget Iniziale'!$F$7+'Pesi e Budget Iniziale'!$F$8*'DIFENSORI - GE'!F160+'DIFENSORI - GE'!$G160*'Pesi e Budget Iniziale'!$F$9+'Pesi e Budget Iniziale'!$F$10*'DIFENSORI - GE'!$H160+VLOOKUP(B160,SQUADRE!$A$2:$B$21,2,FALSE)*'Pesi e Budget Iniziale'!$F$11+'Pesi e Budget Iniziale'!$F$12*VLOOKUP(B160,'FATTORE CASA'!$A$2:$B$21,2,FALSE)+VLOOKUP(B160,ALLENATORE!$A$2:$B$21,2,FALSE)*'Pesi e Budget Iniziale'!$F$13</f>
        <v>53.124099999999999</v>
      </c>
      <c r="J160" s="19">
        <f t="shared" si="2"/>
        <v>-12.289571926331519</v>
      </c>
      <c r="K160" s="19">
        <f t="shared" si="0"/>
        <v>1</v>
      </c>
      <c r="L160" s="20">
        <f>$C160*'Pesi e Budget Iniziale'!$H$5+'Pesi e Budget Iniziale'!$H$6*'DIFENSORI - GE'!$D160+'DIFENSORI - GE'!$E160*'Pesi e Budget Iniziale'!$H$7+'Pesi e Budget Iniziale'!$H$8*'DIFENSORI - GE'!F160+'DIFENSORI - GE'!$G160*'Pesi e Budget Iniziale'!$H$9+'Pesi e Budget Iniziale'!$H$10*'DIFENSORI - GE'!$H160+VLOOKUP(B160,SQUADRE!$A$2:$B$21,2,FALSE)*'Pesi e Budget Iniziale'!$H$11+'Pesi e Budget Iniziale'!$H$12*VLOOKUP(B160,'FATTORE CASA'!$A$2:$B$21,2,FALSE)+VLOOKUP(B160,ALLENATORE!$A$2:$B$21,2,FALSE)*'Pesi e Budget Iniziale'!$H$13</f>
        <v>56.424100000000003</v>
      </c>
      <c r="M160" s="19">
        <f t="shared" si="3"/>
        <v>-6.9565219418337314</v>
      </c>
      <c r="N160" s="19">
        <f t="shared" si="1"/>
        <v>1</v>
      </c>
      <c r="P160" s="17"/>
    </row>
    <row r="161" spans="1:16" ht="12.75" customHeight="1" x14ac:dyDescent="0.15">
      <c r="A161" s="10" t="s">
        <v>619</v>
      </c>
      <c r="B161" s="26" t="s">
        <v>130</v>
      </c>
      <c r="C161" s="26">
        <v>7</v>
      </c>
      <c r="D161" s="26">
        <v>5</v>
      </c>
      <c r="E161" s="26">
        <v>5</v>
      </c>
      <c r="F161" s="26">
        <v>4</v>
      </c>
      <c r="G161" s="26">
        <v>5</v>
      </c>
      <c r="H161" s="26">
        <v>5</v>
      </c>
      <c r="I161" s="31">
        <f>$C161*'Pesi e Budget Iniziale'!$F$5+'Pesi e Budget Iniziale'!$F$6*'DIFENSORI - GE'!$D161+'DIFENSORI - GE'!$E161*'Pesi e Budget Iniziale'!$F$7+'Pesi e Budget Iniziale'!$F$8*'DIFENSORI - GE'!F161+'DIFENSORI - GE'!$G161*'Pesi e Budget Iniziale'!$F$9+'Pesi e Budget Iniziale'!$F$10*'DIFENSORI - GE'!$H161+VLOOKUP(B161,SQUADRE!$A$2:$B$21,2,FALSE)*'Pesi e Budget Iniziale'!$F$11+'Pesi e Budget Iniziale'!$F$12*VLOOKUP(B161,'FATTORE CASA'!$A$2:$B$21,2,FALSE)+VLOOKUP(B161,ALLENATORE!$A$2:$B$21,2,FALSE)*'Pesi e Budget Iniziale'!$F$13</f>
        <v>51.7986</v>
      </c>
      <c r="J161" s="19">
        <f t="shared" si="2"/>
        <v>-13.939024390243908</v>
      </c>
      <c r="K161" s="19">
        <f t="shared" si="0"/>
        <v>1</v>
      </c>
      <c r="L161" s="20">
        <f>$C161*'Pesi e Budget Iniziale'!$H$5+'Pesi e Budget Iniziale'!$H$6*'DIFENSORI - GE'!$D161+'DIFENSORI - GE'!$E161*'Pesi e Budget Iniziale'!$H$7+'Pesi e Budget Iniziale'!$H$8*'DIFENSORI - GE'!F161+'DIFENSORI - GE'!$G161*'Pesi e Budget Iniziale'!$H$9+'Pesi e Budget Iniziale'!$H$10*'DIFENSORI - GE'!$H161+VLOOKUP(B161,SQUADRE!$A$2:$B$21,2,FALSE)*'Pesi e Budget Iniziale'!$H$11+'Pesi e Budget Iniziale'!$H$12*VLOOKUP(B161,'FATTORE CASA'!$A$2:$B$21,2,FALSE)+VLOOKUP(B161,ALLENATORE!$A$2:$B$21,2,FALSE)*'Pesi e Budget Iniziale'!$H$13</f>
        <v>54.5486</v>
      </c>
      <c r="M161" s="19">
        <f t="shared" si="3"/>
        <v>-8.9405784058780675</v>
      </c>
      <c r="N161" s="19">
        <f t="shared" si="1"/>
        <v>1</v>
      </c>
      <c r="P161" s="17"/>
    </row>
    <row r="162" spans="1:16" ht="12.75" customHeight="1" x14ac:dyDescent="0.15">
      <c r="A162" s="10" t="s">
        <v>621</v>
      </c>
      <c r="B162" s="26" t="s">
        <v>126</v>
      </c>
      <c r="C162" s="26">
        <v>8</v>
      </c>
      <c r="D162" s="26">
        <v>4</v>
      </c>
      <c r="E162" s="26">
        <v>6</v>
      </c>
      <c r="F162" s="26">
        <v>4</v>
      </c>
      <c r="G162" s="26">
        <v>4</v>
      </c>
      <c r="H162" s="26">
        <v>5</v>
      </c>
      <c r="I162" s="31">
        <f>$C162*'Pesi e Budget Iniziale'!$F$5+'Pesi e Budget Iniziale'!$F$6*'DIFENSORI - GE'!$D162+'DIFENSORI - GE'!$E162*'Pesi e Budget Iniziale'!$F$7+'Pesi e Budget Iniziale'!$F$8*'DIFENSORI - GE'!F162+'DIFENSORI - GE'!$G162*'Pesi e Budget Iniziale'!$F$9+'Pesi e Budget Iniziale'!$F$10*'DIFENSORI - GE'!$H162+VLOOKUP(B162,SQUADRE!$A$2:$B$21,2,FALSE)*'Pesi e Budget Iniziale'!$F$11+'Pesi e Budget Iniziale'!$F$12*VLOOKUP(B162,'FATTORE CASA'!$A$2:$B$21,2,FALSE)+VLOOKUP(B162,ALLENATORE!$A$2:$B$21,2,FALSE)*'Pesi e Budget Iniziale'!$F$13</f>
        <v>57.21309999999999</v>
      </c>
      <c r="J162" s="19">
        <f t="shared" si="2"/>
        <v>-7.2012195121951379</v>
      </c>
      <c r="K162" s="19">
        <f t="shared" si="0"/>
        <v>1</v>
      </c>
      <c r="L162" s="20">
        <f>$C162*'Pesi e Budget Iniziale'!$H$5+'Pesi e Budget Iniziale'!$H$6*'DIFENSORI - GE'!$D162+'DIFENSORI - GE'!$E162*'Pesi e Budget Iniziale'!$H$7+'Pesi e Budget Iniziale'!$H$8*'DIFENSORI - GE'!F162+'DIFENSORI - GE'!$G162*'Pesi e Budget Iniziale'!$H$9+'Pesi e Budget Iniziale'!$H$10*'DIFENSORI - GE'!$H162+VLOOKUP(B162,SQUADRE!$A$2:$B$21,2,FALSE)*'Pesi e Budget Iniziale'!$H$11+'Pesi e Budget Iniziale'!$H$12*VLOOKUP(B162,'FATTORE CASA'!$A$2:$B$21,2,FALSE)+VLOOKUP(B162,ALLENATORE!$A$2:$B$21,2,FALSE)*'Pesi e Budget Iniziale'!$H$13</f>
        <v>60.513099999999987</v>
      </c>
      <c r="M162" s="19">
        <f t="shared" si="3"/>
        <v>-2.630845118865313</v>
      </c>
      <c r="N162" s="19">
        <f t="shared" si="1"/>
        <v>1</v>
      </c>
      <c r="P162" s="17"/>
    </row>
    <row r="163" spans="1:16" ht="12.75" customHeight="1" x14ac:dyDescent="0.15">
      <c r="A163" s="10" t="s">
        <v>623</v>
      </c>
      <c r="B163" s="26" t="s">
        <v>142</v>
      </c>
      <c r="C163" s="26">
        <v>6</v>
      </c>
      <c r="D163" s="26">
        <v>5</v>
      </c>
      <c r="E163" s="26">
        <v>5</v>
      </c>
      <c r="F163" s="26">
        <v>4</v>
      </c>
      <c r="G163" s="26">
        <v>6</v>
      </c>
      <c r="H163" s="26">
        <v>5</v>
      </c>
      <c r="I163" s="31">
        <f>$C163*'Pesi e Budget Iniziale'!$F$5+'Pesi e Budget Iniziale'!$F$6*'DIFENSORI - GE'!$D163+'DIFENSORI - GE'!$E163*'Pesi e Budget Iniziale'!$F$7+'Pesi e Budget Iniziale'!$F$8*'DIFENSORI - GE'!F163+'DIFENSORI - GE'!$G163*'Pesi e Budget Iniziale'!$F$9+'Pesi e Budget Iniziale'!$F$10*'DIFENSORI - GE'!$H163+VLOOKUP(B163,SQUADRE!$A$2:$B$21,2,FALSE)*'Pesi e Budget Iniziale'!$F$11+'Pesi e Budget Iniziale'!$F$12*VLOOKUP(B163,'FATTORE CASA'!$A$2:$B$21,2,FALSE)+VLOOKUP(B163,ALLENATORE!$A$2:$B$21,2,FALSE)*'Pesi e Budget Iniziale'!$F$13</f>
        <v>53.575600000000001</v>
      </c>
      <c r="J163" s="19">
        <f t="shared" si="2"/>
        <v>-11.727725236436044</v>
      </c>
      <c r="K163" s="19">
        <f t="shared" si="0"/>
        <v>1</v>
      </c>
      <c r="L163" s="20">
        <f>$C163*'Pesi e Budget Iniziale'!$H$5+'Pesi e Budget Iniziale'!$H$6*'DIFENSORI - GE'!$D163+'DIFENSORI - GE'!$E163*'Pesi e Budget Iniziale'!$H$7+'Pesi e Budget Iniziale'!$H$8*'DIFENSORI - GE'!F163+'DIFENSORI - GE'!$G163*'Pesi e Budget Iniziale'!$H$9+'Pesi e Budget Iniziale'!$H$10*'DIFENSORI - GE'!$H163+VLOOKUP(B163,SQUADRE!$A$2:$B$21,2,FALSE)*'Pesi e Budget Iniziale'!$H$11+'Pesi e Budget Iniziale'!$H$12*VLOOKUP(B163,'FATTORE CASA'!$A$2:$B$21,2,FALSE)+VLOOKUP(B163,ALLENATORE!$A$2:$B$21,2,FALSE)*'Pesi e Budget Iniziale'!$H$13</f>
        <v>56.325600000000001</v>
      </c>
      <c r="M163" s="19">
        <f t="shared" si="3"/>
        <v>-7.0607232543948406</v>
      </c>
      <c r="N163" s="19">
        <f t="shared" si="1"/>
        <v>1</v>
      </c>
      <c r="P163" s="17"/>
    </row>
    <row r="164" spans="1:16" ht="12.75" customHeight="1" x14ac:dyDescent="0.15">
      <c r="A164" s="10" t="s">
        <v>625</v>
      </c>
      <c r="B164" s="26" t="s">
        <v>130</v>
      </c>
      <c r="C164" s="26">
        <v>5</v>
      </c>
      <c r="D164" s="26">
        <v>5</v>
      </c>
      <c r="E164" s="26">
        <v>6</v>
      </c>
      <c r="F164" s="26">
        <v>5</v>
      </c>
      <c r="G164" s="26">
        <v>6</v>
      </c>
      <c r="H164" s="26">
        <v>4</v>
      </c>
      <c r="I164" s="31">
        <f>$C164*'Pesi e Budget Iniziale'!$F$5+'Pesi e Budget Iniziale'!$F$6*'DIFENSORI - GE'!$D164+'DIFENSORI - GE'!$E164*'Pesi e Budget Iniziale'!$F$7+'Pesi e Budget Iniziale'!$F$8*'DIFENSORI - GE'!F164+'DIFENSORI - GE'!$G164*'Pesi e Budget Iniziale'!$F$9+'Pesi e Budget Iniziale'!$F$10*'DIFENSORI - GE'!$H164+VLOOKUP(B164,SQUADRE!$A$2:$B$21,2,FALSE)*'Pesi e Budget Iniziale'!$F$11+'Pesi e Budget Iniziale'!$F$12*VLOOKUP(B164,'FATTORE CASA'!$A$2:$B$21,2,FALSE)+VLOOKUP(B164,ALLENATORE!$A$2:$B$21,2,FALSE)*'Pesi e Budget Iniziale'!$F$13</f>
        <v>51.794499999999992</v>
      </c>
      <c r="J164" s="19">
        <f t="shared" si="2"/>
        <v>-13.944126431060241</v>
      </c>
      <c r="K164" s="19">
        <f t="shared" si="0"/>
        <v>1</v>
      </c>
      <c r="L164" s="20">
        <f>$C164*'Pesi e Budget Iniziale'!$H$5+'Pesi e Budget Iniziale'!$H$6*'DIFENSORI - GE'!$D164+'DIFENSORI - GE'!$E164*'Pesi e Budget Iniziale'!$H$7+'Pesi e Budget Iniziale'!$H$8*'DIFENSORI - GE'!F164+'DIFENSORI - GE'!$G164*'Pesi e Budget Iniziale'!$H$9+'Pesi e Budget Iniziale'!$H$10*'DIFENSORI - GE'!$H164+VLOOKUP(B164,SQUADRE!$A$2:$B$21,2,FALSE)*'Pesi e Budget Iniziale'!$H$11+'Pesi e Budget Iniziale'!$H$12*VLOOKUP(B164,'FATTORE CASA'!$A$2:$B$21,2,FALSE)+VLOOKUP(B164,ALLENATORE!$A$2:$B$21,2,FALSE)*'Pesi e Budget Iniziale'!$H$13</f>
        <v>55.094499999999989</v>
      </c>
      <c r="M164" s="19">
        <f t="shared" si="3"/>
        <v>-8.3630809792068952</v>
      </c>
      <c r="N164" s="19">
        <f t="shared" si="1"/>
        <v>1</v>
      </c>
      <c r="P164" s="17"/>
    </row>
    <row r="165" spans="1:16" ht="12.75" customHeight="1" x14ac:dyDescent="0.15">
      <c r="A165" s="10" t="s">
        <v>627</v>
      </c>
      <c r="B165" s="26" t="s">
        <v>90</v>
      </c>
      <c r="C165" s="26">
        <v>5</v>
      </c>
      <c r="D165" s="26">
        <v>5</v>
      </c>
      <c r="E165" s="26">
        <v>6</v>
      </c>
      <c r="F165" s="26">
        <v>5</v>
      </c>
      <c r="G165" s="26">
        <v>5</v>
      </c>
      <c r="H165" s="26">
        <v>4</v>
      </c>
      <c r="I165" s="31">
        <f>$C165*'Pesi e Budget Iniziale'!$F$5+'Pesi e Budget Iniziale'!$F$6*'DIFENSORI - GE'!$D165+'DIFENSORI - GE'!$E165*'Pesi e Budget Iniziale'!$F$7+'Pesi e Budget Iniziale'!$F$8*'DIFENSORI - GE'!F165+'DIFENSORI - GE'!$G165*'Pesi e Budget Iniziale'!$F$9+'Pesi e Budget Iniziale'!$F$10*'DIFENSORI - GE'!$H165+VLOOKUP(B165,SQUADRE!$A$2:$B$21,2,FALSE)*'Pesi e Budget Iniziale'!$F$11+'Pesi e Budget Iniziale'!$F$12*VLOOKUP(B165,'FATTORE CASA'!$A$2:$B$21,2,FALSE)+VLOOKUP(B165,ALLENATORE!$A$2:$B$21,2,FALSE)*'Pesi e Budget Iniziale'!$F$13</f>
        <v>54.353199999999994</v>
      </c>
      <c r="J165" s="19">
        <f t="shared" si="2"/>
        <v>-10.760079641612755</v>
      </c>
      <c r="K165" s="19">
        <f t="shared" si="0"/>
        <v>1</v>
      </c>
      <c r="L165" s="20">
        <f>$C165*'Pesi e Budget Iniziale'!$H$5+'Pesi e Budget Iniziale'!$H$6*'DIFENSORI - GE'!$D165+'DIFENSORI - GE'!$E165*'Pesi e Budget Iniziale'!$H$7+'Pesi e Budget Iniziale'!$H$8*'DIFENSORI - GE'!F165+'DIFENSORI - GE'!$G165*'Pesi e Budget Iniziale'!$H$9+'Pesi e Budget Iniziale'!$H$10*'DIFENSORI - GE'!$H165+VLOOKUP(B165,SQUADRE!$A$2:$B$21,2,FALSE)*'Pesi e Budget Iniziale'!$H$11+'Pesi e Budget Iniziale'!$H$12*VLOOKUP(B165,'FATTORE CASA'!$A$2:$B$21,2,FALSE)+VLOOKUP(B165,ALLENATORE!$A$2:$B$21,2,FALSE)*'Pesi e Budget Iniziale'!$H$13</f>
        <v>57.653199999999991</v>
      </c>
      <c r="M165" s="19">
        <f t="shared" si="3"/>
        <v>-5.6562799797133003</v>
      </c>
      <c r="N165" s="19">
        <f t="shared" si="1"/>
        <v>1</v>
      </c>
      <c r="P165" s="17"/>
    </row>
    <row r="166" spans="1:16" ht="12.75" customHeight="1" x14ac:dyDescent="0.15">
      <c r="A166" s="10" t="s">
        <v>629</v>
      </c>
      <c r="B166" s="26" t="s">
        <v>87</v>
      </c>
      <c r="C166" s="26">
        <v>4</v>
      </c>
      <c r="D166" s="26">
        <v>4</v>
      </c>
      <c r="E166" s="26">
        <v>6</v>
      </c>
      <c r="F166" s="26">
        <v>6</v>
      </c>
      <c r="G166" s="26">
        <v>6</v>
      </c>
      <c r="H166" s="26">
        <v>4</v>
      </c>
      <c r="I166" s="31">
        <f>$C166*'Pesi e Budget Iniziale'!$F$5+'Pesi e Budget Iniziale'!$F$6*'DIFENSORI - GE'!$D166+'DIFENSORI - GE'!$E166*'Pesi e Budget Iniziale'!$F$7+'Pesi e Budget Iniziale'!$F$8*'DIFENSORI - GE'!F166+'DIFENSORI - GE'!$G166*'Pesi e Budget Iniziale'!$F$9+'Pesi e Budget Iniziale'!$F$10*'DIFENSORI - GE'!$H166+VLOOKUP(B166,SQUADRE!$A$2:$B$21,2,FALSE)*'Pesi e Budget Iniziale'!$F$11+'Pesi e Budget Iniziale'!$F$12*VLOOKUP(B166,'FATTORE CASA'!$A$2:$B$21,2,FALSE)+VLOOKUP(B166,ALLENATORE!$A$2:$B$21,2,FALSE)*'Pesi e Budget Iniziale'!$F$13</f>
        <v>53.376200000000004</v>
      </c>
      <c r="J166" s="19">
        <f t="shared" si="2"/>
        <v>-11.975858636137382</v>
      </c>
      <c r="K166" s="19">
        <f t="shared" si="0"/>
        <v>1</v>
      </c>
      <c r="L166" s="20">
        <f>$C166*'Pesi e Budget Iniziale'!$H$5+'Pesi e Budget Iniziale'!$H$6*'DIFENSORI - GE'!$D166+'DIFENSORI - GE'!$E166*'Pesi e Budget Iniziale'!$H$7+'Pesi e Budget Iniziale'!$H$8*'DIFENSORI - GE'!F166+'DIFENSORI - GE'!$G166*'Pesi e Budget Iniziale'!$H$9+'Pesi e Budget Iniziale'!$H$10*'DIFENSORI - GE'!$H166+VLOOKUP(B166,SQUADRE!$A$2:$B$21,2,FALSE)*'Pesi e Budget Iniziale'!$H$11+'Pesi e Budget Iniziale'!$H$12*VLOOKUP(B166,'FATTORE CASA'!$A$2:$B$21,2,FALSE)+VLOOKUP(B166,ALLENATORE!$A$2:$B$21,2,FALSE)*'Pesi e Budget Iniziale'!$H$13</f>
        <v>56.676200000000001</v>
      </c>
      <c r="M166" s="19">
        <f t="shared" si="3"/>
        <v>-6.6898300545580263</v>
      </c>
      <c r="N166" s="19">
        <f t="shared" si="1"/>
        <v>1</v>
      </c>
      <c r="P166" s="17"/>
    </row>
    <row r="167" spans="1:16" ht="12.75" customHeight="1" x14ac:dyDescent="0.15">
      <c r="A167" s="10" t="s">
        <v>631</v>
      </c>
      <c r="B167" s="26" t="s">
        <v>73</v>
      </c>
      <c r="C167" s="26">
        <v>5</v>
      </c>
      <c r="D167" s="26">
        <v>5</v>
      </c>
      <c r="E167" s="26">
        <v>6</v>
      </c>
      <c r="F167" s="26">
        <v>5</v>
      </c>
      <c r="G167" s="26">
        <v>5</v>
      </c>
      <c r="H167" s="26">
        <v>4</v>
      </c>
      <c r="I167" s="31">
        <f>$C167*'Pesi e Budget Iniziale'!$F$5+'Pesi e Budget Iniziale'!$F$6*'DIFENSORI - GE'!$D167+'DIFENSORI - GE'!$E167*'Pesi e Budget Iniziale'!$F$7+'Pesi e Budget Iniziale'!$F$8*'DIFENSORI - GE'!F167+'DIFENSORI - GE'!$G167*'Pesi e Budget Iniziale'!$F$9+'Pesi e Budget Iniziale'!$F$10*'DIFENSORI - GE'!$H167+VLOOKUP(B167,SQUADRE!$A$2:$B$21,2,FALSE)*'Pesi e Budget Iniziale'!$F$11+'Pesi e Budget Iniziale'!$F$12*VLOOKUP(B167,'FATTORE CASA'!$A$2:$B$21,2,FALSE)+VLOOKUP(B167,ALLENATORE!$A$2:$B$21,2,FALSE)*'Pesi e Budget Iniziale'!$F$13</f>
        <v>53.221699999999998</v>
      </c>
      <c r="J167" s="19">
        <f t="shared" si="2"/>
        <v>-12.168118466898967</v>
      </c>
      <c r="K167" s="19">
        <f t="shared" si="0"/>
        <v>1</v>
      </c>
      <c r="L167" s="20">
        <f>$C167*'Pesi e Budget Iniziale'!$H$5+'Pesi e Budget Iniziale'!$H$6*'DIFENSORI - GE'!$D167+'DIFENSORI - GE'!$E167*'Pesi e Budget Iniziale'!$H$7+'Pesi e Budget Iniziale'!$H$8*'DIFENSORI - GE'!F167+'DIFENSORI - GE'!$G167*'Pesi e Budget Iniziale'!$H$9+'Pesi e Budget Iniziale'!$H$10*'DIFENSORI - GE'!$H167+VLOOKUP(B167,SQUADRE!$A$2:$B$21,2,FALSE)*'Pesi e Budget Iniziale'!$H$11+'Pesi e Budget Iniziale'!$H$12*VLOOKUP(B167,'FATTORE CASA'!$A$2:$B$21,2,FALSE)+VLOOKUP(B167,ALLENATORE!$A$2:$B$21,2,FALSE)*'Pesi e Budget Iniziale'!$H$13</f>
        <v>56.521699999999996</v>
      </c>
      <c r="M167" s="19">
        <f t="shared" si="3"/>
        <v>-6.8532727224838403</v>
      </c>
      <c r="N167" s="19">
        <f t="shared" si="1"/>
        <v>1</v>
      </c>
      <c r="P167" s="17"/>
    </row>
    <row r="168" spans="1:16" ht="12.75" customHeight="1" x14ac:dyDescent="0.15">
      <c r="A168" s="10" t="s">
        <v>633</v>
      </c>
      <c r="B168" s="26" t="s">
        <v>87</v>
      </c>
      <c r="C168" s="26">
        <v>7</v>
      </c>
      <c r="D168" s="26">
        <v>3</v>
      </c>
      <c r="E168" s="26">
        <v>5</v>
      </c>
      <c r="F168" s="26">
        <v>6</v>
      </c>
      <c r="G168" s="26">
        <v>6</v>
      </c>
      <c r="H168" s="26">
        <v>3</v>
      </c>
      <c r="I168" s="31">
        <f>$C168*'Pesi e Budget Iniziale'!$F$5+'Pesi e Budget Iniziale'!$F$6*'DIFENSORI - GE'!$D168+'DIFENSORI - GE'!$E168*'Pesi e Budget Iniziale'!$F$7+'Pesi e Budget Iniziale'!$F$8*'DIFENSORI - GE'!F168+'DIFENSORI - GE'!$G168*'Pesi e Budget Iniziale'!$F$9+'Pesi e Budget Iniziale'!$F$10*'DIFENSORI - GE'!$H168+VLOOKUP(B168,SQUADRE!$A$2:$B$21,2,FALSE)*'Pesi e Budget Iniziale'!$F$11+'Pesi e Budget Iniziale'!$F$12*VLOOKUP(B168,'FATTORE CASA'!$A$2:$B$21,2,FALSE)+VLOOKUP(B168,ALLENATORE!$A$2:$B$21,2,FALSE)*'Pesi e Budget Iniziale'!$F$13</f>
        <v>53.2928</v>
      </c>
      <c r="J168" s="19">
        <f t="shared" si="2"/>
        <v>-12.079641612742662</v>
      </c>
      <c r="K168" s="19">
        <f t="shared" si="0"/>
        <v>1</v>
      </c>
      <c r="L168" s="20">
        <f>$C168*'Pesi e Budget Iniziale'!$H$5+'Pesi e Budget Iniziale'!$H$6*'DIFENSORI - GE'!$D168+'DIFENSORI - GE'!$E168*'Pesi e Budget Iniziale'!$H$7+'Pesi e Budget Iniziale'!$H$8*'DIFENSORI - GE'!F168+'DIFENSORI - GE'!$G168*'Pesi e Budget Iniziale'!$H$9+'Pesi e Budget Iniziale'!$H$10*'DIFENSORI - GE'!$H168+VLOOKUP(B168,SQUADRE!$A$2:$B$21,2,FALSE)*'Pesi e Budget Iniziale'!$H$11+'Pesi e Budget Iniziale'!$H$12*VLOOKUP(B168,'FATTORE CASA'!$A$2:$B$21,2,FALSE)+VLOOKUP(B168,ALLENATORE!$A$2:$B$21,2,FALSE)*'Pesi e Budget Iniziale'!$H$13</f>
        <v>56.0428</v>
      </c>
      <c r="M168" s="19">
        <f t="shared" si="3"/>
        <v>-7.3598920989865455</v>
      </c>
      <c r="N168" s="19">
        <f t="shared" si="1"/>
        <v>1</v>
      </c>
      <c r="P168" s="17"/>
    </row>
    <row r="169" spans="1:16" ht="12.75" customHeight="1" x14ac:dyDescent="0.15">
      <c r="A169" s="10" t="s">
        <v>635</v>
      </c>
      <c r="B169" s="26" t="s">
        <v>98</v>
      </c>
      <c r="C169" s="26">
        <v>8</v>
      </c>
      <c r="D169" s="26">
        <v>3</v>
      </c>
      <c r="E169" s="26">
        <v>4</v>
      </c>
      <c r="F169" s="26">
        <v>5</v>
      </c>
      <c r="G169" s="26">
        <v>6</v>
      </c>
      <c r="H169" s="26">
        <v>3</v>
      </c>
      <c r="I169" s="31">
        <f>$C169*'Pesi e Budget Iniziale'!$F$5+'Pesi e Budget Iniziale'!$F$6*'DIFENSORI - GE'!$D169+'DIFENSORI - GE'!$E169*'Pesi e Budget Iniziale'!$F$7+'Pesi e Budget Iniziale'!$F$8*'DIFENSORI - GE'!F169+'DIFENSORI - GE'!$G169*'Pesi e Budget Iniziale'!$F$9+'Pesi e Budget Iniziale'!$F$10*'DIFENSORI - GE'!$H169+VLOOKUP(B169,SQUADRE!$A$2:$B$21,2,FALSE)*'Pesi e Budget Iniziale'!$F$11+'Pesi e Budget Iniziale'!$F$12*VLOOKUP(B169,'FATTORE CASA'!$A$2:$B$21,2,FALSE)+VLOOKUP(B169,ALLENATORE!$A$2:$B$21,2,FALSE)*'Pesi e Budget Iniziale'!$F$13</f>
        <v>51.919599999999996</v>
      </c>
      <c r="J169" s="19">
        <f t="shared" si="2"/>
        <v>-13.788451966152323</v>
      </c>
      <c r="K169" s="19">
        <f t="shared" si="0"/>
        <v>1</v>
      </c>
      <c r="L169" s="20">
        <f>$C169*'Pesi e Budget Iniziale'!$H$5+'Pesi e Budget Iniziale'!$H$6*'DIFENSORI - GE'!$D169+'DIFENSORI - GE'!$E169*'Pesi e Budget Iniziale'!$H$7+'Pesi e Budget Iniziale'!$H$8*'DIFENSORI - GE'!F169+'DIFENSORI - GE'!$G169*'Pesi e Budget Iniziale'!$H$9+'Pesi e Budget Iniziale'!$H$10*'DIFENSORI - GE'!$H169+VLOOKUP(B169,SQUADRE!$A$2:$B$21,2,FALSE)*'Pesi e Budget Iniziale'!$H$11+'Pesi e Budget Iniziale'!$H$12*VLOOKUP(B169,'FATTORE CASA'!$A$2:$B$21,2,FALSE)+VLOOKUP(B169,ALLENATORE!$A$2:$B$21,2,FALSE)*'Pesi e Budget Iniziale'!$H$13</f>
        <v>54.119599999999998</v>
      </c>
      <c r="M169" s="19">
        <f t="shared" si="3"/>
        <v>-9.3944095032254573</v>
      </c>
      <c r="N169" s="19">
        <f t="shared" si="1"/>
        <v>1</v>
      </c>
      <c r="P169" s="12"/>
    </row>
    <row r="170" spans="1:16" ht="12.75" customHeight="1" x14ac:dyDescent="0.15">
      <c r="A170" s="10" t="s">
        <v>637</v>
      </c>
      <c r="B170" s="26" t="s">
        <v>75</v>
      </c>
      <c r="C170" s="26">
        <v>6</v>
      </c>
      <c r="D170" s="26">
        <v>6</v>
      </c>
      <c r="E170" s="26">
        <v>5</v>
      </c>
      <c r="F170" s="26">
        <v>3</v>
      </c>
      <c r="G170" s="26">
        <v>5</v>
      </c>
      <c r="H170" s="26">
        <v>4</v>
      </c>
      <c r="I170" s="31">
        <f>$C170*'Pesi e Budget Iniziale'!$F$5+'Pesi e Budget Iniziale'!$F$6*'DIFENSORI - GE'!$D170+'DIFENSORI - GE'!$E170*'Pesi e Budget Iniziale'!$F$7+'Pesi e Budget Iniziale'!$F$8*'DIFENSORI - GE'!F170+'DIFENSORI - GE'!$G170*'Pesi e Budget Iniziale'!$F$9+'Pesi e Budget Iniziale'!$F$10*'DIFENSORI - GE'!$H170+VLOOKUP(B170,SQUADRE!$A$2:$B$21,2,FALSE)*'Pesi e Budget Iniziale'!$F$11+'Pesi e Budget Iniziale'!$F$12*VLOOKUP(B170,'FATTORE CASA'!$A$2:$B$21,2,FALSE)+VLOOKUP(B170,ALLENATORE!$A$2:$B$21,2,FALSE)*'Pesi e Budget Iniziale'!$F$13</f>
        <v>51.847999999999992</v>
      </c>
      <c r="J170" s="19">
        <f t="shared" si="2"/>
        <v>-13.877551020408177</v>
      </c>
      <c r="K170" s="19">
        <f t="shared" si="0"/>
        <v>1</v>
      </c>
      <c r="L170" s="20">
        <f>$C170*'Pesi e Budget Iniziale'!$H$5+'Pesi e Budget Iniziale'!$H$6*'DIFENSORI - GE'!$D170+'DIFENSORI - GE'!$E170*'Pesi e Budget Iniziale'!$H$7+'Pesi e Budget Iniziale'!$H$8*'DIFENSORI - GE'!F170+'DIFENSORI - GE'!$G170*'Pesi e Budget Iniziale'!$H$9+'Pesi e Budget Iniziale'!$H$10*'DIFENSORI - GE'!$H170+VLOOKUP(B170,SQUADRE!$A$2:$B$21,2,FALSE)*'Pesi e Budget Iniziale'!$H$11+'Pesi e Budget Iniziale'!$H$12*VLOOKUP(B170,'FATTORE CASA'!$A$2:$B$21,2,FALSE)+VLOOKUP(B170,ALLENATORE!$A$2:$B$21,2,FALSE)*'Pesi e Budget Iniziale'!$H$13</f>
        <v>54.597999999999992</v>
      </c>
      <c r="M170" s="19">
        <f t="shared" si="3"/>
        <v>-8.8883190673956527</v>
      </c>
      <c r="N170" s="19">
        <f t="shared" si="1"/>
        <v>1</v>
      </c>
      <c r="P170" s="17"/>
    </row>
    <row r="171" spans="1:16" ht="12.75" customHeight="1" x14ac:dyDescent="0.15">
      <c r="A171" s="10" t="s">
        <v>638</v>
      </c>
      <c r="B171" s="26" t="s">
        <v>142</v>
      </c>
      <c r="C171" s="26">
        <v>5</v>
      </c>
      <c r="D171" s="26">
        <v>5</v>
      </c>
      <c r="E171" s="26">
        <v>4</v>
      </c>
      <c r="F171" s="26">
        <v>5</v>
      </c>
      <c r="G171" s="26">
        <v>7</v>
      </c>
      <c r="H171" s="26">
        <v>3</v>
      </c>
      <c r="I171" s="31">
        <f>$C171*'Pesi e Budget Iniziale'!$F$5+'Pesi e Budget Iniziale'!$F$6*'DIFENSORI - GE'!$D171+'DIFENSORI - GE'!$E171*'Pesi e Budget Iniziale'!$F$7+'Pesi e Budget Iniziale'!$F$8*'DIFENSORI - GE'!F171+'DIFENSORI - GE'!$G171*'Pesi e Budget Iniziale'!$F$9+'Pesi e Budget Iniziale'!$F$10*'DIFENSORI - GE'!$H171+VLOOKUP(B171,SQUADRE!$A$2:$B$21,2,FALSE)*'Pesi e Budget Iniziale'!$F$11+'Pesi e Budget Iniziale'!$F$12*VLOOKUP(B171,'FATTORE CASA'!$A$2:$B$21,2,FALSE)+VLOOKUP(B171,ALLENATORE!$A$2:$B$21,2,FALSE)*'Pesi e Budget Iniziale'!$F$13</f>
        <v>50.746499999999997</v>
      </c>
      <c r="J171" s="19">
        <f t="shared" si="2"/>
        <v>-15.248257839721262</v>
      </c>
      <c r="K171" s="19">
        <f t="shared" si="0"/>
        <v>1</v>
      </c>
      <c r="L171" s="20">
        <f>$C171*'Pesi e Budget Iniziale'!$H$5+'Pesi e Budget Iniziale'!$H$6*'DIFENSORI - GE'!$D171+'DIFENSORI - GE'!$E171*'Pesi e Budget Iniziale'!$H$7+'Pesi e Budget Iniziale'!$H$8*'DIFENSORI - GE'!F171+'DIFENSORI - GE'!$G171*'Pesi e Budget Iniziale'!$H$9+'Pesi e Budget Iniziale'!$H$10*'DIFENSORI - GE'!$H171+VLOOKUP(B171,SQUADRE!$A$2:$B$21,2,FALSE)*'Pesi e Budget Iniziale'!$H$11+'Pesi e Budget Iniziale'!$H$12*VLOOKUP(B171,'FATTORE CASA'!$A$2:$B$21,2,FALSE)+VLOOKUP(B171,ALLENATORE!$A$2:$B$21,2,FALSE)*'Pesi e Budget Iniziale'!$H$13</f>
        <v>52.9465</v>
      </c>
      <c r="M171" s="19">
        <f t="shared" si="3"/>
        <v>-10.635410109981212</v>
      </c>
      <c r="N171" s="19">
        <f t="shared" si="1"/>
        <v>1</v>
      </c>
      <c r="P171" s="17"/>
    </row>
    <row r="172" spans="1:16" ht="12.75" customHeight="1" x14ac:dyDescent="0.15">
      <c r="A172" s="10" t="s">
        <v>640</v>
      </c>
      <c r="B172" s="26" t="s">
        <v>126</v>
      </c>
      <c r="C172" s="26">
        <v>4</v>
      </c>
      <c r="D172" s="26">
        <v>5</v>
      </c>
      <c r="E172" s="26">
        <v>6</v>
      </c>
      <c r="F172" s="26">
        <v>6</v>
      </c>
      <c r="G172" s="26">
        <v>4</v>
      </c>
      <c r="H172" s="26">
        <v>4</v>
      </c>
      <c r="I172" s="31">
        <f>$C172*'Pesi e Budget Iniziale'!$F$5+'Pesi e Budget Iniziale'!$F$6*'DIFENSORI - GE'!$D172+'DIFENSORI - GE'!$E172*'Pesi e Budget Iniziale'!$F$7+'Pesi e Budget Iniziale'!$F$8*'DIFENSORI - GE'!F172+'DIFENSORI - GE'!$G172*'Pesi e Budget Iniziale'!$F$9+'Pesi e Budget Iniziale'!$F$10*'DIFENSORI - GE'!$H172+VLOOKUP(B172,SQUADRE!$A$2:$B$21,2,FALSE)*'Pesi e Budget Iniziale'!$F$11+'Pesi e Budget Iniziale'!$F$12*VLOOKUP(B172,'FATTORE CASA'!$A$2:$B$21,2,FALSE)+VLOOKUP(B172,ALLENATORE!$A$2:$B$21,2,FALSE)*'Pesi e Budget Iniziale'!$F$13</f>
        <v>54.384099999999989</v>
      </c>
      <c r="J172" s="19">
        <f t="shared" si="2"/>
        <v>-10.721627675460446</v>
      </c>
      <c r="K172" s="19">
        <f t="shared" si="0"/>
        <v>1</v>
      </c>
      <c r="L172" s="20">
        <f>$C172*'Pesi e Budget Iniziale'!$H$5+'Pesi e Budget Iniziale'!$H$6*'DIFENSORI - GE'!$D172+'DIFENSORI - GE'!$E172*'Pesi e Budget Iniziale'!$H$7+'Pesi e Budget Iniziale'!$H$8*'DIFENSORI - GE'!F172+'DIFENSORI - GE'!$G172*'Pesi e Budget Iniziale'!$H$9+'Pesi e Budget Iniziale'!$H$10*'DIFENSORI - GE'!$H172+VLOOKUP(B172,SQUADRE!$A$2:$B$21,2,FALSE)*'Pesi e Budget Iniziale'!$H$11+'Pesi e Budget Iniziale'!$H$12*VLOOKUP(B172,'FATTORE CASA'!$A$2:$B$21,2,FALSE)+VLOOKUP(B172,ALLENATORE!$A$2:$B$21,2,FALSE)*'Pesi e Budget Iniziale'!$H$13</f>
        <v>57.684099999999987</v>
      </c>
      <c r="M172" s="19">
        <f t="shared" si="3"/>
        <v>-5.6235914461281418</v>
      </c>
      <c r="N172" s="19">
        <f t="shared" si="1"/>
        <v>1</v>
      </c>
      <c r="P172" s="17"/>
    </row>
    <row r="173" spans="1:16" ht="12.75" customHeight="1" x14ac:dyDescent="0.15">
      <c r="A173" s="10" t="s">
        <v>642</v>
      </c>
      <c r="B173" s="26" t="s">
        <v>130</v>
      </c>
      <c r="C173" s="26">
        <v>6</v>
      </c>
      <c r="D173" s="26">
        <v>5</v>
      </c>
      <c r="E173" s="26">
        <v>5</v>
      </c>
      <c r="F173" s="26">
        <v>4</v>
      </c>
      <c r="G173" s="26">
        <v>6</v>
      </c>
      <c r="H173" s="26">
        <v>3</v>
      </c>
      <c r="I173" s="31">
        <f>$C173*'Pesi e Budget Iniziale'!$F$5+'Pesi e Budget Iniziale'!$F$6*'DIFENSORI - GE'!$D173+'DIFENSORI - GE'!$E173*'Pesi e Budget Iniziale'!$F$7+'Pesi e Budget Iniziale'!$F$8*'DIFENSORI - GE'!F173+'DIFENSORI - GE'!$G173*'Pesi e Budget Iniziale'!$F$9+'Pesi e Budget Iniziale'!$F$10*'DIFENSORI - GE'!$H173+VLOOKUP(B173,SQUADRE!$A$2:$B$21,2,FALSE)*'Pesi e Budget Iniziale'!$F$11+'Pesi e Budget Iniziale'!$F$12*VLOOKUP(B173,'FATTORE CASA'!$A$2:$B$21,2,FALSE)+VLOOKUP(B173,ALLENATORE!$A$2:$B$21,2,FALSE)*'Pesi e Budget Iniziale'!$F$13</f>
        <v>49.131999999999998</v>
      </c>
      <c r="J173" s="19">
        <f t="shared" si="2"/>
        <v>-17.257341961174724</v>
      </c>
      <c r="K173" s="19">
        <f t="shared" si="0"/>
        <v>1</v>
      </c>
      <c r="L173" s="20">
        <f>$C173*'Pesi e Budget Iniziale'!$H$5+'Pesi e Budget Iniziale'!$H$6*'DIFENSORI - GE'!$D173+'DIFENSORI - GE'!$E173*'Pesi e Budget Iniziale'!$H$7+'Pesi e Budget Iniziale'!$H$8*'DIFENSORI - GE'!F173+'DIFENSORI - GE'!$G173*'Pesi e Budget Iniziale'!$H$9+'Pesi e Budget Iniziale'!$H$10*'DIFENSORI - GE'!$H173+VLOOKUP(B173,SQUADRE!$A$2:$B$21,2,FALSE)*'Pesi e Budget Iniziale'!$H$11+'Pesi e Budget Iniziale'!$H$12*VLOOKUP(B173,'FATTORE CASA'!$A$2:$B$21,2,FALSE)+VLOOKUP(B173,ALLENATORE!$A$2:$B$21,2,FALSE)*'Pesi e Budget Iniziale'!$H$13</f>
        <v>51.881999999999998</v>
      </c>
      <c r="M173" s="19">
        <f t="shared" si="3"/>
        <v>-11.761524802583285</v>
      </c>
      <c r="N173" s="19">
        <f t="shared" si="1"/>
        <v>1</v>
      </c>
      <c r="P173" s="17"/>
    </row>
    <row r="174" spans="1:16" ht="12.75" customHeight="1" x14ac:dyDescent="0.15">
      <c r="A174" s="10" t="s">
        <v>644</v>
      </c>
      <c r="B174" s="26" t="s">
        <v>142</v>
      </c>
      <c r="C174" s="26">
        <v>6</v>
      </c>
      <c r="D174" s="26">
        <v>5</v>
      </c>
      <c r="E174" s="26">
        <v>4</v>
      </c>
      <c r="F174" s="26">
        <v>5</v>
      </c>
      <c r="G174" s="26">
        <v>6</v>
      </c>
      <c r="H174" s="26">
        <v>3</v>
      </c>
      <c r="I174" s="31">
        <f>$C174*'Pesi e Budget Iniziale'!$F$5+'Pesi e Budget Iniziale'!$F$6*'DIFENSORI - GE'!$D174+'DIFENSORI - GE'!$E174*'Pesi e Budget Iniziale'!$F$7+'Pesi e Budget Iniziale'!$F$8*'DIFENSORI - GE'!F174+'DIFENSORI - GE'!$G174*'Pesi e Budget Iniziale'!$F$9+'Pesi e Budget Iniziale'!$F$10*'DIFENSORI - GE'!$H174+VLOOKUP(B174,SQUADRE!$A$2:$B$21,2,FALSE)*'Pesi e Budget Iniziale'!$F$11+'Pesi e Budget Iniziale'!$F$12*VLOOKUP(B174,'FATTORE CASA'!$A$2:$B$21,2,FALSE)+VLOOKUP(B174,ALLENATORE!$A$2:$B$21,2,FALSE)*'Pesi e Budget Iniziale'!$F$13</f>
        <v>50.746499999999997</v>
      </c>
      <c r="J174" s="19">
        <f t="shared" si="2"/>
        <v>-15.248257839721262</v>
      </c>
      <c r="K174" s="19">
        <f t="shared" si="0"/>
        <v>1</v>
      </c>
      <c r="L174" s="20">
        <f>$C174*'Pesi e Budget Iniziale'!$H$5+'Pesi e Budget Iniziale'!$H$6*'DIFENSORI - GE'!$D174+'DIFENSORI - GE'!$E174*'Pesi e Budget Iniziale'!$H$7+'Pesi e Budget Iniziale'!$H$8*'DIFENSORI - GE'!F174+'DIFENSORI - GE'!$G174*'Pesi e Budget Iniziale'!$H$9+'Pesi e Budget Iniziale'!$H$10*'DIFENSORI - GE'!$H174+VLOOKUP(B174,SQUADRE!$A$2:$B$21,2,FALSE)*'Pesi e Budget Iniziale'!$H$11+'Pesi e Budget Iniziale'!$H$12*VLOOKUP(B174,'FATTORE CASA'!$A$2:$B$21,2,FALSE)+VLOOKUP(B174,ALLENATORE!$A$2:$B$21,2,FALSE)*'Pesi e Budget Iniziale'!$H$13</f>
        <v>52.9465</v>
      </c>
      <c r="M174" s="19">
        <f t="shared" si="3"/>
        <v>-10.635410109981212</v>
      </c>
      <c r="N174" s="19">
        <f t="shared" si="1"/>
        <v>1</v>
      </c>
      <c r="P174" s="17"/>
    </row>
    <row r="175" spans="1:16" ht="12.75" customHeight="1" x14ac:dyDescent="0.15">
      <c r="A175" s="10" t="s">
        <v>646</v>
      </c>
      <c r="B175" s="26" t="s">
        <v>75</v>
      </c>
      <c r="C175" s="26">
        <v>7</v>
      </c>
      <c r="D175" s="26">
        <v>5</v>
      </c>
      <c r="E175" s="26">
        <v>4</v>
      </c>
      <c r="F175" s="26">
        <v>4</v>
      </c>
      <c r="G175" s="26">
        <v>6</v>
      </c>
      <c r="H175" s="26">
        <v>3</v>
      </c>
      <c r="I175" s="31">
        <f>$C175*'Pesi e Budget Iniziale'!$F$5+'Pesi e Budget Iniziale'!$F$6*'DIFENSORI - GE'!$D175+'DIFENSORI - GE'!$E175*'Pesi e Budget Iniziale'!$F$7+'Pesi e Budget Iniziale'!$F$8*'DIFENSORI - GE'!F175+'DIFENSORI - GE'!$G175*'Pesi e Budget Iniziale'!$F$9+'Pesi e Budget Iniziale'!$F$10*'DIFENSORI - GE'!$H175+VLOOKUP(B175,SQUADRE!$A$2:$B$21,2,FALSE)*'Pesi e Budget Iniziale'!$F$11+'Pesi e Budget Iniziale'!$F$12*VLOOKUP(B175,'FATTORE CASA'!$A$2:$B$21,2,FALSE)+VLOOKUP(B175,ALLENATORE!$A$2:$B$21,2,FALSE)*'Pesi e Budget Iniziale'!$F$13</f>
        <v>51.681299999999993</v>
      </c>
      <c r="J175" s="19">
        <f t="shared" si="2"/>
        <v>-14.084992533598822</v>
      </c>
      <c r="K175" s="19">
        <f t="shared" si="0"/>
        <v>1</v>
      </c>
      <c r="L175" s="20">
        <f>$C175*'Pesi e Budget Iniziale'!$H$5+'Pesi e Budget Iniziale'!$H$6*'DIFENSORI - GE'!$D175+'DIFENSORI - GE'!$E175*'Pesi e Budget Iniziale'!$H$7+'Pesi e Budget Iniziale'!$H$8*'DIFENSORI - GE'!F175+'DIFENSORI - GE'!$G175*'Pesi e Budget Iniziale'!$H$9+'Pesi e Budget Iniziale'!$H$10*'DIFENSORI - GE'!$H175+VLOOKUP(B175,SQUADRE!$A$2:$B$21,2,FALSE)*'Pesi e Budget Iniziale'!$H$11+'Pesi e Budget Iniziale'!$H$12*VLOOKUP(B175,'FATTORE CASA'!$A$2:$B$21,2,FALSE)+VLOOKUP(B175,ALLENATORE!$A$2:$B$21,2,FALSE)*'Pesi e Budget Iniziale'!$H$13</f>
        <v>53.881299999999996</v>
      </c>
      <c r="M175" s="19">
        <f t="shared" si="3"/>
        <v>-9.6465026279291486</v>
      </c>
      <c r="N175" s="19">
        <f t="shared" si="1"/>
        <v>1</v>
      </c>
      <c r="P175" s="17"/>
    </row>
    <row r="176" spans="1:16" ht="12.75" customHeight="1" x14ac:dyDescent="0.15">
      <c r="A176" s="10" t="s">
        <v>651</v>
      </c>
      <c r="B176" s="26" t="s">
        <v>126</v>
      </c>
      <c r="C176" s="26">
        <v>6</v>
      </c>
      <c r="D176" s="26">
        <v>4</v>
      </c>
      <c r="E176" s="26">
        <v>6</v>
      </c>
      <c r="F176" s="26">
        <v>4</v>
      </c>
      <c r="G176" s="26">
        <v>5</v>
      </c>
      <c r="H176" s="26">
        <v>4</v>
      </c>
      <c r="I176" s="31">
        <f>$C176*'Pesi e Budget Iniziale'!$F$5+'Pesi e Budget Iniziale'!$F$6*'DIFENSORI - GE'!$D176+'DIFENSORI - GE'!$E176*'Pesi e Budget Iniziale'!$F$7+'Pesi e Budget Iniziale'!$F$8*'DIFENSORI - GE'!F176+'DIFENSORI - GE'!$G176*'Pesi e Budget Iniziale'!$F$9+'Pesi e Budget Iniziale'!$F$10*'DIFENSORI - GE'!$H176+VLOOKUP(B176,SQUADRE!$A$2:$B$21,2,FALSE)*'Pesi e Budget Iniziale'!$F$11+'Pesi e Budget Iniziale'!$F$12*VLOOKUP(B176,'FATTORE CASA'!$A$2:$B$21,2,FALSE)+VLOOKUP(B176,ALLENATORE!$A$2:$B$21,2,FALSE)*'Pesi e Budget Iniziale'!$F$13</f>
        <v>54.546499999999988</v>
      </c>
      <c r="J176" s="19">
        <f t="shared" si="2"/>
        <v>-10.519537083125954</v>
      </c>
      <c r="K176" s="19">
        <f t="shared" si="0"/>
        <v>1</v>
      </c>
      <c r="L176" s="20">
        <f>$C176*'Pesi e Budget Iniziale'!$H$5+'Pesi e Budget Iniziale'!$H$6*'DIFENSORI - GE'!$D176+'DIFENSORI - GE'!$E176*'Pesi e Budget Iniziale'!$H$7+'Pesi e Budget Iniziale'!$H$8*'DIFENSORI - GE'!F176+'DIFENSORI - GE'!$G176*'Pesi e Budget Iniziale'!$H$9+'Pesi e Budget Iniziale'!$H$10*'DIFENSORI - GE'!$H176+VLOOKUP(B176,SQUADRE!$A$2:$B$21,2,FALSE)*'Pesi e Budget Iniziale'!$H$11+'Pesi e Budget Iniziale'!$H$12*VLOOKUP(B176,'FATTORE CASA'!$A$2:$B$21,2,FALSE)+VLOOKUP(B176,ALLENATORE!$A$2:$B$21,2,FALSE)*'Pesi e Budget Iniziale'!$H$13</f>
        <v>57.846499999999985</v>
      </c>
      <c r="M176" s="19">
        <f t="shared" si="3"/>
        <v>-5.4517915155705303</v>
      </c>
      <c r="N176" s="19">
        <f t="shared" si="1"/>
        <v>1</v>
      </c>
      <c r="P176" s="17"/>
    </row>
    <row r="177" spans="1:16" ht="12.75" customHeight="1" x14ac:dyDescent="0.15">
      <c r="A177" s="10" t="s">
        <v>653</v>
      </c>
      <c r="B177" s="26" t="s">
        <v>112</v>
      </c>
      <c r="C177" s="26">
        <v>9</v>
      </c>
      <c r="D177" s="26">
        <v>2</v>
      </c>
      <c r="E177" s="26">
        <v>5</v>
      </c>
      <c r="F177" s="26">
        <v>5</v>
      </c>
      <c r="G177" s="26">
        <v>5</v>
      </c>
      <c r="H177" s="26">
        <v>2</v>
      </c>
      <c r="I177" s="31">
        <f>$C177*'Pesi e Budget Iniziale'!$F$5+'Pesi e Budget Iniziale'!$F$6*'DIFENSORI - GE'!$D177+'DIFENSORI - GE'!$E177*'Pesi e Budget Iniziale'!$F$7+'Pesi e Budget Iniziale'!$F$8*'DIFENSORI - GE'!F177+'DIFENSORI - GE'!$G177*'Pesi e Budget Iniziale'!$F$9+'Pesi e Budget Iniziale'!$F$10*'DIFENSORI - GE'!$H177+VLOOKUP(B177,SQUADRE!$A$2:$B$21,2,FALSE)*'Pesi e Budget Iniziale'!$F$11+'Pesi e Budget Iniziale'!$F$12*VLOOKUP(B177,'FATTORE CASA'!$A$2:$B$21,2,FALSE)+VLOOKUP(B177,ALLENATORE!$A$2:$B$21,2,FALSE)*'Pesi e Budget Iniziale'!$F$13</f>
        <v>50.7333</v>
      </c>
      <c r="J177" s="19">
        <f t="shared" si="2"/>
        <v>-15.264683922349434</v>
      </c>
      <c r="K177" s="19">
        <f t="shared" si="0"/>
        <v>1</v>
      </c>
      <c r="L177" s="20">
        <f>$C177*'Pesi e Budget Iniziale'!$H$5+'Pesi e Budget Iniziale'!$H$6*'DIFENSORI - GE'!$D177+'DIFENSORI - GE'!$E177*'Pesi e Budget Iniziale'!$H$7+'Pesi e Budget Iniziale'!$H$8*'DIFENSORI - GE'!F177+'DIFENSORI - GE'!$G177*'Pesi e Budget Iniziale'!$H$9+'Pesi e Budget Iniziale'!$H$10*'DIFENSORI - GE'!$H177+VLOOKUP(B177,SQUADRE!$A$2:$B$21,2,FALSE)*'Pesi e Budget Iniziale'!$H$11+'Pesi e Budget Iniziale'!$H$12*VLOOKUP(B177,'FATTORE CASA'!$A$2:$B$21,2,FALSE)+VLOOKUP(B177,ALLENATORE!$A$2:$B$21,2,FALSE)*'Pesi e Budget Iniziale'!$H$13</f>
        <v>53.4833</v>
      </c>
      <c r="M177" s="19">
        <f t="shared" si="3"/>
        <v>-10.06753940355679</v>
      </c>
      <c r="N177" s="19">
        <f t="shared" si="1"/>
        <v>1</v>
      </c>
      <c r="P177" s="17"/>
    </row>
    <row r="178" spans="1:16" ht="12.75" customHeight="1" x14ac:dyDescent="0.15">
      <c r="A178" s="10" t="s">
        <v>655</v>
      </c>
      <c r="B178" s="26" t="s">
        <v>69</v>
      </c>
      <c r="C178" s="26">
        <v>8</v>
      </c>
      <c r="D178" s="26">
        <v>2</v>
      </c>
      <c r="E178" s="26">
        <v>6</v>
      </c>
      <c r="F178" s="26">
        <v>4</v>
      </c>
      <c r="G178" s="26">
        <v>7</v>
      </c>
      <c r="H178" s="26">
        <v>1</v>
      </c>
      <c r="I178" s="31">
        <f>$C178*'Pesi e Budget Iniziale'!$F$5+'Pesi e Budget Iniziale'!$F$6*'DIFENSORI - GE'!$D178+'DIFENSORI - GE'!$E178*'Pesi e Budget Iniziale'!$F$7+'Pesi e Budget Iniziale'!$F$8*'DIFENSORI - GE'!F178+'DIFENSORI - GE'!$G178*'Pesi e Budget Iniziale'!$F$9+'Pesi e Budget Iniziale'!$F$10*'DIFENSORI - GE'!$H178+VLOOKUP(B178,SQUADRE!$A$2:$B$21,2,FALSE)*'Pesi e Budget Iniziale'!$F$11+'Pesi e Budget Iniziale'!$F$12*VLOOKUP(B178,'FATTORE CASA'!$A$2:$B$21,2,FALSE)+VLOOKUP(B178,ALLENATORE!$A$2:$B$21,2,FALSE)*'Pesi e Budget Iniziale'!$F$13</f>
        <v>52.156300000000009</v>
      </c>
      <c r="J178" s="19">
        <f t="shared" si="2"/>
        <v>-13.493902439024389</v>
      </c>
      <c r="K178" s="19">
        <f t="shared" si="0"/>
        <v>1</v>
      </c>
      <c r="L178" s="20">
        <f>$C178*'Pesi e Budget Iniziale'!$H$5+'Pesi e Budget Iniziale'!$H$6*'DIFENSORI - GE'!$D178+'DIFENSORI - GE'!$E178*'Pesi e Budget Iniziale'!$H$7+'Pesi e Budget Iniziale'!$H$8*'DIFENSORI - GE'!F178+'DIFENSORI - GE'!$G178*'Pesi e Budget Iniziale'!$H$9+'Pesi e Budget Iniziale'!$H$10*'DIFENSORI - GE'!$H178+VLOOKUP(B178,SQUADRE!$A$2:$B$21,2,FALSE)*'Pesi e Budget Iniziale'!$H$11+'Pesi e Budget Iniziale'!$H$12*VLOOKUP(B178,'FATTORE CASA'!$A$2:$B$21,2,FALSE)+VLOOKUP(B178,ALLENATORE!$A$2:$B$21,2,FALSE)*'Pesi e Budget Iniziale'!$H$13</f>
        <v>55.456300000000006</v>
      </c>
      <c r="M178" s="19">
        <f t="shared" si="3"/>
        <v>-7.9803395082971313</v>
      </c>
      <c r="N178" s="19">
        <f t="shared" si="1"/>
        <v>1</v>
      </c>
      <c r="P178" s="17"/>
    </row>
    <row r="179" spans="1:16" ht="12.75" customHeight="1" x14ac:dyDescent="0.15">
      <c r="A179" s="10" t="s">
        <v>657</v>
      </c>
      <c r="B179" s="26" t="s">
        <v>130</v>
      </c>
      <c r="C179" s="26">
        <v>7</v>
      </c>
      <c r="D179" s="26">
        <v>5</v>
      </c>
      <c r="E179" s="26">
        <v>5</v>
      </c>
      <c r="F179" s="26">
        <v>3</v>
      </c>
      <c r="G179" s="26">
        <v>4</v>
      </c>
      <c r="H179" s="26">
        <v>4</v>
      </c>
      <c r="I179" s="31">
        <f>$C179*'Pesi e Budget Iniziale'!$F$5+'Pesi e Budget Iniziale'!$F$6*'DIFENSORI - GE'!$D179+'DIFENSORI - GE'!$E179*'Pesi e Budget Iniziale'!$F$7+'Pesi e Budget Iniziale'!$F$8*'DIFENSORI - GE'!F179+'DIFENSORI - GE'!$G179*'Pesi e Budget Iniziale'!$F$9+'Pesi e Budget Iniziale'!$F$10*'DIFENSORI - GE'!$H179+VLOOKUP(B179,SQUADRE!$A$2:$B$21,2,FALSE)*'Pesi e Budget Iniziale'!$F$11+'Pesi e Budget Iniziale'!$F$12*VLOOKUP(B179,'FATTORE CASA'!$A$2:$B$21,2,FALSE)+VLOOKUP(B179,ALLENATORE!$A$2:$B$21,2,FALSE)*'Pesi e Budget Iniziale'!$F$13</f>
        <v>47.881999999999998</v>
      </c>
      <c r="J179" s="19">
        <f t="shared" si="2"/>
        <v>-18.812842210054761</v>
      </c>
      <c r="K179" s="19">
        <f t="shared" si="0"/>
        <v>1</v>
      </c>
      <c r="L179" s="20">
        <f>$C179*'Pesi e Budget Iniziale'!$H$5+'Pesi e Budget Iniziale'!$H$6*'DIFENSORI - GE'!$D179+'DIFENSORI - GE'!$E179*'Pesi e Budget Iniziale'!$H$7+'Pesi e Budget Iniziale'!$H$8*'DIFENSORI - GE'!F179+'DIFENSORI - GE'!$G179*'Pesi e Budget Iniziale'!$H$9+'Pesi e Budget Iniziale'!$H$10*'DIFENSORI - GE'!$H179+VLOOKUP(B179,SQUADRE!$A$2:$B$21,2,FALSE)*'Pesi e Budget Iniziale'!$H$11+'Pesi e Budget Iniziale'!$H$12*VLOOKUP(B179,'FATTORE CASA'!$A$2:$B$21,2,FALSE)+VLOOKUP(B179,ALLENATORE!$A$2:$B$21,2,FALSE)*'Pesi e Budget Iniziale'!$H$13</f>
        <v>50.631999999999998</v>
      </c>
      <c r="M179" s="19">
        <f t="shared" si="3"/>
        <v>-13.083876484830913</v>
      </c>
      <c r="N179" s="19">
        <f t="shared" si="1"/>
        <v>1</v>
      </c>
      <c r="P179" s="17"/>
    </row>
    <row r="180" spans="1:16" ht="12.75" customHeight="1" x14ac:dyDescent="0.15">
      <c r="A180" s="10" t="s">
        <v>659</v>
      </c>
      <c r="B180" s="26" t="s">
        <v>69</v>
      </c>
      <c r="C180" s="26">
        <v>7</v>
      </c>
      <c r="D180" s="26">
        <v>3</v>
      </c>
      <c r="E180" s="26">
        <v>6</v>
      </c>
      <c r="F180" s="26">
        <v>5</v>
      </c>
      <c r="G180" s="26">
        <v>5</v>
      </c>
      <c r="H180" s="26">
        <v>1</v>
      </c>
      <c r="I180" s="31">
        <f>$C180*'Pesi e Budget Iniziale'!$F$5+'Pesi e Budget Iniziale'!$F$6*'DIFENSORI - GE'!$D180+'DIFENSORI - GE'!$E180*'Pesi e Budget Iniziale'!$F$7+'Pesi e Budget Iniziale'!$F$8*'DIFENSORI - GE'!F180+'DIFENSORI - GE'!$G180*'Pesi e Budget Iniziale'!$F$9+'Pesi e Budget Iniziale'!$F$10*'DIFENSORI - GE'!$H180+VLOOKUP(B180,SQUADRE!$A$2:$B$21,2,FALSE)*'Pesi e Budget Iniziale'!$F$11+'Pesi e Budget Iniziale'!$F$12*VLOOKUP(B180,'FATTORE CASA'!$A$2:$B$21,2,FALSE)+VLOOKUP(B180,ALLENATORE!$A$2:$B$21,2,FALSE)*'Pesi e Budget Iniziale'!$F$13</f>
        <v>50.743900000000004</v>
      </c>
      <c r="J180" s="19">
        <f t="shared" si="2"/>
        <v>-15.251493280238932</v>
      </c>
      <c r="K180" s="19">
        <f t="shared" si="0"/>
        <v>1</v>
      </c>
      <c r="L180" s="20">
        <f>$C180*'Pesi e Budget Iniziale'!$H$5+'Pesi e Budget Iniziale'!$H$6*'DIFENSORI - GE'!$D180+'DIFENSORI - GE'!$E180*'Pesi e Budget Iniziale'!$H$7+'Pesi e Budget Iniziale'!$H$8*'DIFENSORI - GE'!F180+'DIFENSORI - GE'!$G180*'Pesi e Budget Iniziale'!$H$9+'Pesi e Budget Iniziale'!$H$10*'DIFENSORI - GE'!$H180+VLOOKUP(B180,SQUADRE!$A$2:$B$21,2,FALSE)*'Pesi e Budget Iniziale'!$H$11+'Pesi e Budget Iniziale'!$H$12*VLOOKUP(B180,'FATTORE CASA'!$A$2:$B$21,2,FALSE)+VLOOKUP(B180,ALLENATORE!$A$2:$B$21,2,FALSE)*'Pesi e Budget Iniziale'!$H$13</f>
        <v>54.043900000000001</v>
      </c>
      <c r="M180" s="19">
        <f t="shared" si="3"/>
        <v>-9.4744911211023712</v>
      </c>
      <c r="N180" s="19">
        <f t="shared" si="1"/>
        <v>1</v>
      </c>
      <c r="P180" s="17"/>
    </row>
    <row r="181" spans="1:16" ht="12.75" customHeight="1" x14ac:dyDescent="0.15">
      <c r="A181" s="10" t="s">
        <v>661</v>
      </c>
      <c r="B181" s="26" t="s">
        <v>126</v>
      </c>
      <c r="C181" s="26">
        <v>7</v>
      </c>
      <c r="D181" s="26">
        <v>3</v>
      </c>
      <c r="E181" s="26">
        <v>5</v>
      </c>
      <c r="F181" s="26">
        <v>4</v>
      </c>
      <c r="G181" s="26">
        <v>5</v>
      </c>
      <c r="H181" s="26">
        <v>3</v>
      </c>
      <c r="I181" s="31">
        <f>$C181*'Pesi e Budget Iniziale'!$F$5+'Pesi e Budget Iniziale'!$F$6*'DIFENSORI - GE'!$D181+'DIFENSORI - GE'!$E181*'Pesi e Budget Iniziale'!$F$7+'Pesi e Budget Iniziale'!$F$8*'DIFENSORI - GE'!F181+'DIFENSORI - GE'!$G181*'Pesi e Budget Iniziale'!$F$9+'Pesi e Budget Iniziale'!$F$10*'DIFENSORI - GE'!$H181+VLOOKUP(B181,SQUADRE!$A$2:$B$21,2,FALSE)*'Pesi e Budget Iniziale'!$F$11+'Pesi e Budget Iniziale'!$F$12*VLOOKUP(B181,'FATTORE CASA'!$A$2:$B$21,2,FALSE)+VLOOKUP(B181,ALLENATORE!$A$2:$B$21,2,FALSE)*'Pesi e Budget Iniziale'!$F$13</f>
        <v>51.796499999999988</v>
      </c>
      <c r="J181" s="19">
        <f t="shared" si="2"/>
        <v>-13.941637630662044</v>
      </c>
      <c r="K181" s="19">
        <f t="shared" si="0"/>
        <v>1</v>
      </c>
      <c r="L181" s="20">
        <f>$C181*'Pesi e Budget Iniziale'!$H$5+'Pesi e Budget Iniziale'!$H$6*'DIFENSORI - GE'!$D181+'DIFENSORI - GE'!$E181*'Pesi e Budget Iniziale'!$H$7+'Pesi e Budget Iniziale'!$H$8*'DIFENSORI - GE'!F181+'DIFENSORI - GE'!$G181*'Pesi e Budget Iniziale'!$H$9+'Pesi e Budget Iniziale'!$H$10*'DIFENSORI - GE'!$H181+VLOOKUP(B181,SQUADRE!$A$2:$B$21,2,FALSE)*'Pesi e Budget Iniziale'!$H$11+'Pesi e Budget Iniziale'!$H$12*VLOOKUP(B181,'FATTORE CASA'!$A$2:$B$21,2,FALSE)+VLOOKUP(B181,ALLENATORE!$A$2:$B$21,2,FALSE)*'Pesi e Budget Iniziale'!$H$13</f>
        <v>54.546499999999988</v>
      </c>
      <c r="M181" s="19">
        <f t="shared" si="3"/>
        <v>-8.9427999567042598</v>
      </c>
      <c r="N181" s="19">
        <f t="shared" si="1"/>
        <v>1</v>
      </c>
      <c r="P181" s="17"/>
    </row>
    <row r="182" spans="1:16" ht="12.75" customHeight="1" x14ac:dyDescent="0.15">
      <c r="A182" s="10" t="s">
        <v>662</v>
      </c>
      <c r="B182" s="26" t="s">
        <v>126</v>
      </c>
      <c r="C182" s="26">
        <v>6</v>
      </c>
      <c r="D182" s="26">
        <v>5</v>
      </c>
      <c r="E182" s="26">
        <v>4</v>
      </c>
      <c r="F182" s="26">
        <v>4</v>
      </c>
      <c r="G182" s="26">
        <v>4</v>
      </c>
      <c r="H182" s="26">
        <v>4</v>
      </c>
      <c r="I182" s="31">
        <f>$C182*'Pesi e Budget Iniziale'!$F$5+'Pesi e Budget Iniziale'!$F$6*'DIFENSORI - GE'!$D182+'DIFENSORI - GE'!$E182*'Pesi e Budget Iniziale'!$F$7+'Pesi e Budget Iniziale'!$F$8*'DIFENSORI - GE'!F182+'DIFENSORI - GE'!$G182*'Pesi e Budget Iniziale'!$F$9+'Pesi e Budget Iniziale'!$F$10*'DIFENSORI - GE'!$H182+VLOOKUP(B182,SQUADRE!$A$2:$B$21,2,FALSE)*'Pesi e Budget Iniziale'!$F$11+'Pesi e Budget Iniziale'!$F$12*VLOOKUP(B182,'FATTORE CASA'!$A$2:$B$21,2,FALSE)+VLOOKUP(B182,ALLENATORE!$A$2:$B$21,2,FALSE)*'Pesi e Budget Iniziale'!$F$13</f>
        <v>51.725699999999989</v>
      </c>
      <c r="J182" s="19">
        <f t="shared" si="2"/>
        <v>-14.029741164758605</v>
      </c>
      <c r="K182" s="19">
        <f t="shared" si="0"/>
        <v>1</v>
      </c>
      <c r="L182" s="20">
        <f>$C182*'Pesi e Budget Iniziale'!$H$5+'Pesi e Budget Iniziale'!$H$6*'DIFENSORI - GE'!$D182+'DIFENSORI - GE'!$E182*'Pesi e Budget Iniziale'!$H$7+'Pesi e Budget Iniziale'!$H$8*'DIFENSORI - GE'!F182+'DIFENSORI - GE'!$G182*'Pesi e Budget Iniziale'!$H$9+'Pesi e Budget Iniziale'!$H$10*'DIFENSORI - GE'!$H182+VLOOKUP(B182,SQUADRE!$A$2:$B$21,2,FALSE)*'Pesi e Budget Iniziale'!$H$11+'Pesi e Budget Iniziale'!$H$12*VLOOKUP(B182,'FATTORE CASA'!$A$2:$B$21,2,FALSE)+VLOOKUP(B182,ALLENATORE!$A$2:$B$21,2,FALSE)*'Pesi e Budget Iniziale'!$H$13</f>
        <v>53.925699999999992</v>
      </c>
      <c r="M182" s="19">
        <f t="shared" si="3"/>
        <v>-9.5995326961757108</v>
      </c>
      <c r="N182" s="19">
        <f t="shared" si="1"/>
        <v>1</v>
      </c>
      <c r="P182" s="17"/>
    </row>
    <row r="183" spans="1:16" ht="12.75" customHeight="1" x14ac:dyDescent="0.15">
      <c r="A183" s="10" t="s">
        <v>663</v>
      </c>
      <c r="B183" s="26" t="s">
        <v>98</v>
      </c>
      <c r="C183" s="26">
        <v>7</v>
      </c>
      <c r="D183" s="26">
        <v>4</v>
      </c>
      <c r="E183" s="26">
        <v>3</v>
      </c>
      <c r="F183" s="26">
        <v>4</v>
      </c>
      <c r="G183" s="26">
        <v>5</v>
      </c>
      <c r="H183" s="26">
        <v>3</v>
      </c>
      <c r="I183" s="31">
        <f>$C183*'Pesi e Budget Iniziale'!$F$5+'Pesi e Budget Iniziale'!$F$6*'DIFENSORI - GE'!$D183+'DIFENSORI - GE'!$E183*'Pesi e Budget Iniziale'!$F$7+'Pesi e Budget Iniziale'!$F$8*'DIFENSORI - GE'!F183+'DIFENSORI - GE'!$G183*'Pesi e Budget Iniziale'!$F$9+'Pesi e Budget Iniziale'!$F$10*'DIFENSORI - GE'!$H183+VLOOKUP(B183,SQUADRE!$A$2:$B$21,2,FALSE)*'Pesi e Budget Iniziale'!$F$11+'Pesi e Budget Iniziale'!$F$12*VLOOKUP(B183,'FATTORE CASA'!$A$2:$B$21,2,FALSE)+VLOOKUP(B183,ALLENATORE!$A$2:$B$21,2,FALSE)*'Pesi e Budget Iniziale'!$F$13</f>
        <v>47.927999999999997</v>
      </c>
      <c r="J183" s="19">
        <f t="shared" si="2"/>
        <v>-18.755599800895986</v>
      </c>
      <c r="K183" s="19">
        <f t="shared" si="0"/>
        <v>1</v>
      </c>
      <c r="L183" s="20">
        <f>$C183*'Pesi e Budget Iniziale'!$H$5+'Pesi e Budget Iniziale'!$H$6*'DIFENSORI - GE'!$D183+'DIFENSORI - GE'!$E183*'Pesi e Budget Iniziale'!$H$7+'Pesi e Budget Iniziale'!$H$8*'DIFENSORI - GE'!F183+'DIFENSORI - GE'!$G183*'Pesi e Budget Iniziale'!$H$9+'Pesi e Budget Iniziale'!$H$10*'DIFENSORI - GE'!$H183+VLOOKUP(B183,SQUADRE!$A$2:$B$21,2,FALSE)*'Pesi e Budget Iniziale'!$H$11+'Pesi e Budget Iniziale'!$H$12*VLOOKUP(B183,'FATTORE CASA'!$A$2:$B$21,2,FALSE)+VLOOKUP(B183,ALLENATORE!$A$2:$B$21,2,FALSE)*'Pesi e Budget Iniziale'!$H$13</f>
        <v>49.577999999999996</v>
      </c>
      <c r="M183" s="19">
        <f t="shared" si="3"/>
        <v>-14.19888342330211</v>
      </c>
      <c r="N183" s="19">
        <f t="shared" si="1"/>
        <v>1</v>
      </c>
      <c r="P183" s="17"/>
    </row>
    <row r="184" spans="1:16" ht="12.75" customHeight="1" x14ac:dyDescent="0.15">
      <c r="A184" s="10" t="s">
        <v>664</v>
      </c>
      <c r="B184" s="26" t="s">
        <v>130</v>
      </c>
      <c r="C184" s="26">
        <v>7</v>
      </c>
      <c r="D184" s="26">
        <v>4</v>
      </c>
      <c r="E184" s="26">
        <v>5</v>
      </c>
      <c r="F184" s="26">
        <v>2</v>
      </c>
      <c r="G184" s="26">
        <v>4</v>
      </c>
      <c r="H184" s="26">
        <v>2</v>
      </c>
      <c r="I184" s="31">
        <f>$C184*'Pesi e Budget Iniziale'!$F$5+'Pesi e Budget Iniziale'!$F$6*'DIFENSORI - GE'!$D184+'DIFENSORI - GE'!$E184*'Pesi e Budget Iniziale'!$F$7+'Pesi e Budget Iniziale'!$F$8*'DIFENSORI - GE'!F184+'DIFENSORI - GE'!$G184*'Pesi e Budget Iniziale'!$F$9+'Pesi e Budget Iniziale'!$F$10*'DIFENSORI - GE'!$H184+VLOOKUP(B184,SQUADRE!$A$2:$B$21,2,FALSE)*'Pesi e Budget Iniziale'!$F$11+'Pesi e Budget Iniziale'!$F$12*VLOOKUP(B184,'FATTORE CASA'!$A$2:$B$21,2,FALSE)+VLOOKUP(B184,ALLENATORE!$A$2:$B$21,2,FALSE)*'Pesi e Budget Iniziale'!$F$13</f>
        <v>42.627900000000004</v>
      </c>
      <c r="J184" s="19">
        <f t="shared" si="2"/>
        <v>-25.35104529616725</v>
      </c>
      <c r="K184" s="19">
        <f t="shared" si="0"/>
        <v>1</v>
      </c>
      <c r="L184" s="20">
        <f>$C184*'Pesi e Budget Iniziale'!$H$5+'Pesi e Budget Iniziale'!$H$6*'DIFENSORI - GE'!$D184+'DIFENSORI - GE'!$E184*'Pesi e Budget Iniziale'!$H$7+'Pesi e Budget Iniziale'!$H$8*'DIFENSORI - GE'!F184+'DIFENSORI - GE'!$G184*'Pesi e Budget Iniziale'!$H$9+'Pesi e Budget Iniziale'!$H$10*'DIFENSORI - GE'!$H184+VLOOKUP(B184,SQUADRE!$A$2:$B$21,2,FALSE)*'Pesi e Budget Iniziale'!$H$11+'Pesi e Budget Iniziale'!$H$12*VLOOKUP(B184,'FATTORE CASA'!$A$2:$B$21,2,FALSE)+VLOOKUP(B184,ALLENATORE!$A$2:$B$21,2,FALSE)*'Pesi e Budget Iniziale'!$H$13</f>
        <v>45.377900000000004</v>
      </c>
      <c r="M184" s="19">
        <f t="shared" si="3"/>
        <v>-18.642090863788706</v>
      </c>
      <c r="N184" s="19">
        <f t="shared" si="1"/>
        <v>1</v>
      </c>
      <c r="P184" s="17"/>
    </row>
    <row r="185" spans="1:16" ht="12.75" customHeight="1" x14ac:dyDescent="0.15">
      <c r="A185" s="10" t="s">
        <v>665</v>
      </c>
      <c r="B185" s="26" t="s">
        <v>126</v>
      </c>
      <c r="C185" s="26">
        <v>5</v>
      </c>
      <c r="D185" s="26">
        <v>2</v>
      </c>
      <c r="E185" s="26">
        <v>5</v>
      </c>
      <c r="F185" s="26">
        <v>2</v>
      </c>
      <c r="G185" s="26">
        <v>6</v>
      </c>
      <c r="H185" s="26">
        <v>3</v>
      </c>
      <c r="I185" s="31">
        <f>$C185*'Pesi e Budget Iniziale'!$F$5+'Pesi e Budget Iniziale'!$F$6*'DIFENSORI - GE'!$D185+'DIFENSORI - GE'!$E185*'Pesi e Budget Iniziale'!$F$7+'Pesi e Budget Iniziale'!$F$8*'DIFENSORI - GE'!F185+'DIFENSORI - GE'!$G185*'Pesi e Budget Iniziale'!$F$9+'Pesi e Budget Iniziale'!$F$10*'DIFENSORI - GE'!$H185+VLOOKUP(B185,SQUADRE!$A$2:$B$21,2,FALSE)*'Pesi e Budget Iniziale'!$F$11+'Pesi e Budget Iniziale'!$F$12*VLOOKUP(B185,'FATTORE CASA'!$A$2:$B$21,2,FALSE)+VLOOKUP(B185,ALLENATORE!$A$2:$B$21,2,FALSE)*'Pesi e Budget Iniziale'!$F$13</f>
        <v>46.625699999999995</v>
      </c>
      <c r="J185" s="19">
        <f t="shared" si="2"/>
        <v>-20.376182180189168</v>
      </c>
      <c r="K185" s="19">
        <f t="shared" si="0"/>
        <v>1</v>
      </c>
      <c r="L185" s="20">
        <f>$C185*'Pesi e Budget Iniziale'!$H$5+'Pesi e Budget Iniziale'!$H$6*'DIFENSORI - GE'!$D185+'DIFENSORI - GE'!$E185*'Pesi e Budget Iniziale'!$H$7+'Pesi e Budget Iniziale'!$H$8*'DIFENSORI - GE'!F185+'DIFENSORI - GE'!$G185*'Pesi e Budget Iniziale'!$H$9+'Pesi e Budget Iniziale'!$H$10*'DIFENSORI - GE'!$H185+VLOOKUP(B185,SQUADRE!$A$2:$B$21,2,FALSE)*'Pesi e Budget Iniziale'!$H$11+'Pesi e Budget Iniziale'!$H$12*VLOOKUP(B185,'FATTORE CASA'!$A$2:$B$21,2,FALSE)+VLOOKUP(B185,ALLENATORE!$A$2:$B$21,2,FALSE)*'Pesi e Budget Iniziale'!$H$13</f>
        <v>49.375699999999995</v>
      </c>
      <c r="M185" s="19">
        <f t="shared" si="3"/>
        <v>-14.412892819557076</v>
      </c>
      <c r="N185" s="19">
        <f t="shared" si="1"/>
        <v>1</v>
      </c>
      <c r="P185" s="17"/>
    </row>
    <row r="186" spans="1:16" ht="12.75" customHeight="1" x14ac:dyDescent="0.15">
      <c r="A186" s="10" t="s">
        <v>666</v>
      </c>
      <c r="B186" s="26" t="s">
        <v>130</v>
      </c>
      <c r="C186" s="26">
        <v>5</v>
      </c>
      <c r="D186" s="26">
        <v>4</v>
      </c>
      <c r="E186" s="26">
        <v>4</v>
      </c>
      <c r="F186" s="26">
        <v>3</v>
      </c>
      <c r="G186" s="26">
        <v>3</v>
      </c>
      <c r="H186" s="26">
        <v>3</v>
      </c>
      <c r="I186" s="31">
        <f>$C186*'Pesi e Budget Iniziale'!$F$5+'Pesi e Budget Iniziale'!$F$6*'DIFENSORI - GE'!$D186+'DIFENSORI - GE'!$E186*'Pesi e Budget Iniziale'!$F$7+'Pesi e Budget Iniziale'!$F$8*'DIFENSORI - GE'!F186+'DIFENSORI - GE'!$G186*'Pesi e Budget Iniziale'!$F$9+'Pesi e Budget Iniziale'!$F$10*'DIFENSORI - GE'!$H186+VLOOKUP(B186,SQUADRE!$A$2:$B$21,2,FALSE)*'Pesi e Budget Iniziale'!$F$11+'Pesi e Budget Iniziale'!$F$12*VLOOKUP(B186,'FATTORE CASA'!$A$2:$B$21,2,FALSE)+VLOOKUP(B186,ALLENATORE!$A$2:$B$21,2,FALSE)*'Pesi e Budget Iniziale'!$F$13</f>
        <v>39.798799999999993</v>
      </c>
      <c r="J186" s="19">
        <f t="shared" si="2"/>
        <v>-28.871577899452483</v>
      </c>
      <c r="K186" s="19">
        <f t="shared" si="0"/>
        <v>1</v>
      </c>
      <c r="L186" s="20">
        <f>$C186*'Pesi e Budget Iniziale'!$H$5+'Pesi e Budget Iniziale'!$H$6*'DIFENSORI - GE'!$D186+'DIFENSORI - GE'!$E186*'Pesi e Budget Iniziale'!$H$7+'Pesi e Budget Iniziale'!$H$8*'DIFENSORI - GE'!F186+'DIFENSORI - GE'!$G186*'Pesi e Budget Iniziale'!$H$9+'Pesi e Budget Iniziale'!$H$10*'DIFENSORI - GE'!$H186+VLOOKUP(B186,SQUADRE!$A$2:$B$21,2,FALSE)*'Pesi e Budget Iniziale'!$H$11+'Pesi e Budget Iniziale'!$H$12*VLOOKUP(B186,'FATTORE CASA'!$A$2:$B$21,2,FALSE)+VLOOKUP(B186,ALLENATORE!$A$2:$B$21,2,FALSE)*'Pesi e Budget Iniziale'!$H$13</f>
        <v>41.998799999999996</v>
      </c>
      <c r="M186" s="19">
        <f t="shared" si="3"/>
        <v>-22.216777719375084</v>
      </c>
      <c r="N186" s="19">
        <f t="shared" si="1"/>
        <v>1</v>
      </c>
      <c r="P186" s="17"/>
    </row>
    <row r="187" spans="1:16" ht="12.75" customHeight="1" x14ac:dyDescent="0.15">
      <c r="A187" s="10" t="s">
        <v>663</v>
      </c>
      <c r="B187" s="26" t="s">
        <v>98</v>
      </c>
      <c r="C187" s="26"/>
      <c r="D187" s="26"/>
      <c r="E187" s="26"/>
      <c r="F187" s="26"/>
      <c r="G187" s="26"/>
      <c r="H187" s="26"/>
      <c r="I187" s="31">
        <f>$C187*'Pesi e Budget Iniziale'!$F$5+'Pesi e Budget Iniziale'!$F$6*'DIFENSORI - GE'!$D187+'DIFENSORI - GE'!$E187*'Pesi e Budget Iniziale'!$F$7+'Pesi e Budget Iniziale'!$F$8*'DIFENSORI - GE'!F187+'DIFENSORI - GE'!$G187*'Pesi e Budget Iniziale'!$F$9+'Pesi e Budget Iniziale'!$F$10*'DIFENSORI - GE'!$H187+VLOOKUP(B187,SQUADRE!$A$2:$B$21,2,FALSE)*'Pesi e Budget Iniziale'!$F$11+'Pesi e Budget Iniziale'!$F$12*VLOOKUP(B187,'FATTORE CASA'!$A$2:$B$21,2,FALSE)+VLOOKUP(B187,ALLENATORE!$A$2:$B$21,2,FALSE)*'Pesi e Budget Iniziale'!$F$13</f>
        <v>13.341000000000001</v>
      </c>
      <c r="J187" s="19">
        <f t="shared" si="2"/>
        <v>-61.795669487307165</v>
      </c>
      <c r="K187" s="19">
        <f t="shared" si="0"/>
        <v>1</v>
      </c>
      <c r="L187" s="20">
        <f>$C187*'Pesi e Budget Iniziale'!$H$5+'Pesi e Budget Iniziale'!$H$6*'DIFENSORI - GE'!$D187+'DIFENSORI - GE'!$E187*'Pesi e Budget Iniziale'!$H$7+'Pesi e Budget Iniziale'!$H$8*'DIFENSORI - GE'!F187+'DIFENSORI - GE'!$G187*'Pesi e Budget Iniziale'!$H$9+'Pesi e Budget Iniziale'!$H$10*'DIFENSORI - GE'!$H187+VLOOKUP(B187,SQUADRE!$A$2:$B$21,2,FALSE)*'Pesi e Budget Iniziale'!$H$11+'Pesi e Budget Iniziale'!$H$12*VLOOKUP(B187,'FATTORE CASA'!$A$2:$B$21,2,FALSE)+VLOOKUP(B187,ALLENATORE!$A$2:$B$21,2,FALSE)*'Pesi e Budget Iniziale'!$H$13</f>
        <v>13.341000000000001</v>
      </c>
      <c r="M187" s="19">
        <f t="shared" si="3"/>
        <v>-52.533329750987903</v>
      </c>
      <c r="N187" s="19">
        <f t="shared" si="1"/>
        <v>1</v>
      </c>
      <c r="P187" s="17"/>
    </row>
    <row r="188" spans="1:16" ht="12.75" customHeight="1" x14ac:dyDescent="0.15">
      <c r="A188" s="10" t="s">
        <v>664</v>
      </c>
      <c r="B188" s="26" t="s">
        <v>130</v>
      </c>
      <c r="C188" s="26"/>
      <c r="D188" s="26"/>
      <c r="E188" s="26"/>
      <c r="F188" s="26"/>
      <c r="G188" s="26"/>
      <c r="H188" s="26"/>
      <c r="I188" s="31">
        <f>$C188*'Pesi e Budget Iniziale'!$F$5+'Pesi e Budget Iniziale'!$F$6*'DIFENSORI - GE'!$D188+'DIFENSORI - GE'!$E188*'Pesi e Budget Iniziale'!$F$7+'Pesi e Budget Iniziale'!$F$8*'DIFENSORI - GE'!F188+'DIFENSORI - GE'!$G188*'Pesi e Budget Iniziale'!$F$9+'Pesi e Budget Iniziale'!$F$10*'DIFENSORI - GE'!$H188+VLOOKUP(B188,SQUADRE!$A$2:$B$21,2,FALSE)*'Pesi e Budget Iniziale'!$F$11+'Pesi e Budget Iniziale'!$F$12*VLOOKUP(B188,'FATTORE CASA'!$A$2:$B$21,2,FALSE)+VLOOKUP(B188,ALLENATORE!$A$2:$B$21,2,FALSE)*'Pesi e Budget Iniziale'!$F$13</f>
        <v>10.3825</v>
      </c>
      <c r="J188" s="19">
        <f t="shared" si="2"/>
        <v>-65.477227476356433</v>
      </c>
      <c r="K188" s="19">
        <f t="shared" si="0"/>
        <v>1</v>
      </c>
      <c r="L188" s="20">
        <f>$C188*'Pesi e Budget Iniziale'!$H$5+'Pesi e Budget Iniziale'!$H$6*'DIFENSORI - GE'!$D188+'DIFENSORI - GE'!$E188*'Pesi e Budget Iniziale'!$H$7+'Pesi e Budget Iniziale'!$H$8*'DIFENSORI - GE'!F188+'DIFENSORI - GE'!$G188*'Pesi e Budget Iniziale'!$H$9+'Pesi e Budget Iniziale'!$H$10*'DIFENSORI - GE'!$H188+VLOOKUP(B188,SQUADRE!$A$2:$B$21,2,FALSE)*'Pesi e Budget Iniziale'!$H$11+'Pesi e Budget Iniziale'!$H$12*VLOOKUP(B188,'FATTORE CASA'!$A$2:$B$21,2,FALSE)+VLOOKUP(B188,ALLENATORE!$A$2:$B$21,2,FALSE)*'Pesi e Budget Iniziale'!$H$13</f>
        <v>10.3825</v>
      </c>
      <c r="M188" s="19">
        <f t="shared" si="3"/>
        <v>-55.663071712531561</v>
      </c>
      <c r="N188" s="19">
        <f t="shared" si="1"/>
        <v>1</v>
      </c>
      <c r="P188" s="17"/>
    </row>
    <row r="189" spans="1:16" ht="12.75" customHeight="1" x14ac:dyDescent="0.15">
      <c r="A189" s="10" t="s">
        <v>667</v>
      </c>
      <c r="B189" s="26" t="s">
        <v>130</v>
      </c>
      <c r="C189" s="26"/>
      <c r="D189" s="26"/>
      <c r="E189" s="26"/>
      <c r="F189" s="26"/>
      <c r="G189" s="26"/>
      <c r="H189" s="26"/>
      <c r="I189" s="31">
        <f>$C189*'Pesi e Budget Iniziale'!$F$5+'Pesi e Budget Iniziale'!$F$6*'DIFENSORI - GE'!$D189+'DIFENSORI - GE'!$E189*'Pesi e Budget Iniziale'!$F$7+'Pesi e Budget Iniziale'!$F$8*'DIFENSORI - GE'!F189+'DIFENSORI - GE'!$G189*'Pesi e Budget Iniziale'!$F$9+'Pesi e Budget Iniziale'!$F$10*'DIFENSORI - GE'!$H189+VLOOKUP(B189,SQUADRE!$A$2:$B$21,2,FALSE)*'Pesi e Budget Iniziale'!$F$11+'Pesi e Budget Iniziale'!$F$12*VLOOKUP(B189,'FATTORE CASA'!$A$2:$B$21,2,FALSE)+VLOOKUP(B189,ALLENATORE!$A$2:$B$21,2,FALSE)*'Pesi e Budget Iniziale'!$F$13</f>
        <v>10.3825</v>
      </c>
      <c r="J189" s="19">
        <f t="shared" si="2"/>
        <v>-65.477227476356433</v>
      </c>
      <c r="K189" s="19">
        <f t="shared" si="0"/>
        <v>1</v>
      </c>
      <c r="L189" s="20">
        <f>$C189*'Pesi e Budget Iniziale'!$H$5+'Pesi e Budget Iniziale'!$H$6*'DIFENSORI - GE'!$D189+'DIFENSORI - GE'!$E189*'Pesi e Budget Iniziale'!$H$7+'Pesi e Budget Iniziale'!$H$8*'DIFENSORI - GE'!F189+'DIFENSORI - GE'!$G189*'Pesi e Budget Iniziale'!$H$9+'Pesi e Budget Iniziale'!$H$10*'DIFENSORI - GE'!$H189+VLOOKUP(B189,SQUADRE!$A$2:$B$21,2,FALSE)*'Pesi e Budget Iniziale'!$H$11+'Pesi e Budget Iniziale'!$H$12*VLOOKUP(B189,'FATTORE CASA'!$A$2:$B$21,2,FALSE)+VLOOKUP(B189,ALLENATORE!$A$2:$B$21,2,FALSE)*'Pesi e Budget Iniziale'!$H$13</f>
        <v>10.3825</v>
      </c>
      <c r="M189" s="19">
        <f t="shared" si="3"/>
        <v>-55.663071712531561</v>
      </c>
      <c r="N189" s="19">
        <f t="shared" si="1"/>
        <v>1</v>
      </c>
      <c r="P189" s="17"/>
    </row>
    <row r="190" spans="1:16" ht="12.75" customHeight="1" x14ac:dyDescent="0.15">
      <c r="A190" s="10" t="s">
        <v>668</v>
      </c>
      <c r="B190" s="26" t="s">
        <v>130</v>
      </c>
      <c r="C190" s="26"/>
      <c r="D190" s="26"/>
      <c r="E190" s="26"/>
      <c r="F190" s="26"/>
      <c r="G190" s="26"/>
      <c r="H190" s="26"/>
      <c r="I190" s="31">
        <f>$C190*'Pesi e Budget Iniziale'!$F$5+'Pesi e Budget Iniziale'!$F$6*'DIFENSORI - GE'!$D190+'DIFENSORI - GE'!$E190*'Pesi e Budget Iniziale'!$F$7+'Pesi e Budget Iniziale'!$F$8*'DIFENSORI - GE'!F190+'DIFENSORI - GE'!$G190*'Pesi e Budget Iniziale'!$F$9+'Pesi e Budget Iniziale'!$F$10*'DIFENSORI - GE'!$H190+VLOOKUP(B190,SQUADRE!$A$2:$B$21,2,FALSE)*'Pesi e Budget Iniziale'!$F$11+'Pesi e Budget Iniziale'!$F$12*VLOOKUP(B190,'FATTORE CASA'!$A$2:$B$21,2,FALSE)+VLOOKUP(B190,ALLENATORE!$A$2:$B$21,2,FALSE)*'Pesi e Budget Iniziale'!$F$13</f>
        <v>10.3825</v>
      </c>
      <c r="J190" s="19">
        <f t="shared" si="2"/>
        <v>-65.477227476356433</v>
      </c>
      <c r="K190" s="19">
        <f t="shared" si="0"/>
        <v>1</v>
      </c>
      <c r="L190" s="20">
        <f>$C190*'Pesi e Budget Iniziale'!$H$5+'Pesi e Budget Iniziale'!$H$6*'DIFENSORI - GE'!$D190+'DIFENSORI - GE'!$E190*'Pesi e Budget Iniziale'!$H$7+'Pesi e Budget Iniziale'!$H$8*'DIFENSORI - GE'!F190+'DIFENSORI - GE'!$G190*'Pesi e Budget Iniziale'!$H$9+'Pesi e Budget Iniziale'!$H$10*'DIFENSORI - GE'!$H190+VLOOKUP(B190,SQUADRE!$A$2:$B$21,2,FALSE)*'Pesi e Budget Iniziale'!$H$11+'Pesi e Budget Iniziale'!$H$12*VLOOKUP(B190,'FATTORE CASA'!$A$2:$B$21,2,FALSE)+VLOOKUP(B190,ALLENATORE!$A$2:$B$21,2,FALSE)*'Pesi e Budget Iniziale'!$H$13</f>
        <v>10.3825</v>
      </c>
      <c r="M190" s="19">
        <f t="shared" si="3"/>
        <v>-55.663071712531561</v>
      </c>
      <c r="N190" s="19">
        <f t="shared" si="1"/>
        <v>1</v>
      </c>
      <c r="P190" s="17"/>
    </row>
    <row r="191" spans="1:16" ht="12.75" customHeight="1" x14ac:dyDescent="0.15">
      <c r="A191" s="10"/>
      <c r="B191" s="26"/>
      <c r="C191" s="60"/>
      <c r="D191" s="60"/>
      <c r="E191" s="60"/>
      <c r="F191" s="60"/>
      <c r="G191" s="60"/>
      <c r="H191" s="60"/>
      <c r="I191" s="31"/>
      <c r="J191" s="19"/>
      <c r="K191" s="19"/>
      <c r="L191" s="20"/>
      <c r="M191" s="19"/>
      <c r="N191" s="19"/>
      <c r="P191" s="17"/>
    </row>
    <row r="192" spans="1:16" ht="12.75" customHeight="1" x14ac:dyDescent="0.15">
      <c r="A192" s="10"/>
      <c r="B192" s="26"/>
      <c r="C192" s="60"/>
      <c r="D192" s="60"/>
      <c r="E192" s="60"/>
      <c r="F192" s="60"/>
      <c r="G192" s="60"/>
      <c r="H192" s="60"/>
      <c r="I192" s="31"/>
      <c r="J192" s="19"/>
      <c r="K192" s="19"/>
      <c r="L192" s="20"/>
      <c r="M192" s="19"/>
      <c r="N192" s="19"/>
      <c r="P192" s="17"/>
    </row>
    <row r="193" spans="1:16" ht="12.75" customHeight="1" x14ac:dyDescent="0.15">
      <c r="A193" s="10"/>
      <c r="B193" s="26"/>
      <c r="C193" s="60"/>
      <c r="D193" s="60"/>
      <c r="E193" s="60"/>
      <c r="F193" s="60"/>
      <c r="G193" s="60"/>
      <c r="H193" s="60"/>
      <c r="I193" s="31"/>
      <c r="J193" s="19"/>
      <c r="K193" s="19"/>
      <c r="L193" s="20"/>
      <c r="M193" s="19"/>
      <c r="N193" s="19"/>
      <c r="P193" s="17"/>
    </row>
    <row r="194" spans="1:16" ht="12.75" customHeight="1" x14ac:dyDescent="0.15">
      <c r="A194" s="10"/>
      <c r="B194" s="26"/>
      <c r="C194" s="60"/>
      <c r="D194" s="60"/>
      <c r="E194" s="60"/>
      <c r="F194" s="60"/>
      <c r="G194" s="60"/>
      <c r="H194" s="60"/>
      <c r="I194" s="31"/>
      <c r="J194" s="19"/>
      <c r="K194" s="19"/>
      <c r="L194" s="20"/>
      <c r="M194" s="19"/>
      <c r="N194" s="19"/>
      <c r="P194" s="17"/>
    </row>
    <row r="195" spans="1:16" ht="12.75" customHeight="1" x14ac:dyDescent="0.15">
      <c r="A195" s="10"/>
      <c r="B195" s="26"/>
      <c r="C195" s="60"/>
      <c r="D195" s="60"/>
      <c r="E195" s="60"/>
      <c r="F195" s="60"/>
      <c r="G195" s="60"/>
      <c r="H195" s="60"/>
      <c r="I195" s="31"/>
      <c r="J195" s="19"/>
      <c r="K195" s="19"/>
      <c r="L195" s="20"/>
      <c r="M195" s="19"/>
      <c r="N195" s="19"/>
      <c r="P195" s="17"/>
    </row>
    <row r="196" spans="1:16" ht="12.75" customHeight="1" x14ac:dyDescent="0.15">
      <c r="A196" s="10"/>
      <c r="B196" s="26"/>
      <c r="C196" s="60"/>
      <c r="D196" s="60"/>
      <c r="E196" s="60"/>
      <c r="F196" s="60"/>
      <c r="G196" s="60"/>
      <c r="H196" s="60"/>
      <c r="I196" s="31"/>
      <c r="J196" s="19"/>
      <c r="K196" s="19"/>
      <c r="L196" s="20"/>
      <c r="M196" s="19"/>
      <c r="N196" s="19"/>
      <c r="P196" s="17"/>
    </row>
    <row r="197" spans="1:16" ht="12.75" customHeight="1" x14ac:dyDescent="0.15">
      <c r="A197" s="10"/>
      <c r="B197" s="26"/>
      <c r="C197" s="60"/>
      <c r="D197" s="60"/>
      <c r="E197" s="60"/>
      <c r="F197" s="60"/>
      <c r="G197" s="60"/>
      <c r="H197" s="60"/>
      <c r="I197" s="31"/>
      <c r="J197" s="19"/>
      <c r="K197" s="19"/>
      <c r="L197" s="20"/>
      <c r="M197" s="19"/>
      <c r="N197" s="19"/>
      <c r="P197" s="17"/>
    </row>
    <row r="198" spans="1:16" ht="12.75" customHeight="1" x14ac:dyDescent="0.15">
      <c r="A198" s="10"/>
      <c r="B198" s="26"/>
      <c r="C198" s="60"/>
      <c r="D198" s="60"/>
      <c r="E198" s="60"/>
      <c r="F198" s="60"/>
      <c r="G198" s="60"/>
      <c r="H198" s="60"/>
      <c r="I198" s="31"/>
      <c r="J198" s="19"/>
      <c r="K198" s="19"/>
      <c r="L198" s="20"/>
      <c r="M198" s="19"/>
      <c r="N198" s="19"/>
      <c r="P198" s="17"/>
    </row>
    <row r="199" spans="1:16" ht="12.75" customHeight="1" x14ac:dyDescent="0.15">
      <c r="A199" s="10"/>
      <c r="B199" s="26"/>
      <c r="C199" s="60"/>
      <c r="D199" s="60"/>
      <c r="E199" s="60"/>
      <c r="F199" s="60"/>
      <c r="G199" s="60"/>
      <c r="H199" s="60"/>
      <c r="I199" s="31"/>
      <c r="J199" s="19"/>
      <c r="K199" s="19"/>
      <c r="L199" s="20"/>
      <c r="M199" s="19"/>
      <c r="N199" s="19"/>
      <c r="P199" s="17"/>
    </row>
    <row r="200" spans="1:16" ht="12.75" customHeight="1" x14ac:dyDescent="0.15">
      <c r="A200" s="10"/>
      <c r="B200" s="26"/>
      <c r="C200" s="60"/>
      <c r="D200" s="60"/>
      <c r="E200" s="60"/>
      <c r="F200" s="60"/>
      <c r="G200" s="60"/>
      <c r="H200" s="60"/>
      <c r="I200" s="31"/>
      <c r="J200" s="19"/>
      <c r="K200" s="19"/>
      <c r="L200" s="20"/>
      <c r="M200" s="19"/>
      <c r="N200" s="19"/>
      <c r="P200" s="17"/>
    </row>
    <row r="201" spans="1:16" ht="12.75" customHeight="1" x14ac:dyDescent="0.15">
      <c r="A201" s="10"/>
      <c r="B201" s="26"/>
      <c r="C201" s="60"/>
      <c r="D201" s="60"/>
      <c r="E201" s="60"/>
      <c r="F201" s="60"/>
      <c r="G201" s="60"/>
      <c r="H201" s="60"/>
      <c r="I201" s="31"/>
      <c r="J201" s="19"/>
      <c r="K201" s="19"/>
      <c r="L201" s="20"/>
      <c r="M201" s="19"/>
      <c r="N201" s="19"/>
      <c r="P201" s="17"/>
    </row>
    <row r="202" spans="1:16" ht="12.75" customHeight="1" x14ac:dyDescent="0.15">
      <c r="A202" s="10"/>
      <c r="B202" s="26"/>
      <c r="C202" s="60"/>
      <c r="D202" s="60"/>
      <c r="E202" s="60"/>
      <c r="F202" s="60"/>
      <c r="G202" s="60"/>
      <c r="H202" s="60"/>
      <c r="I202" s="31"/>
      <c r="J202" s="19"/>
      <c r="K202" s="19"/>
      <c r="L202" s="20"/>
      <c r="M202" s="19"/>
      <c r="N202" s="19"/>
      <c r="P202" s="17"/>
    </row>
    <row r="203" spans="1:16" ht="12.75" customHeight="1" x14ac:dyDescent="0.15">
      <c r="A203" s="10"/>
      <c r="B203" s="26"/>
      <c r="C203" s="60"/>
      <c r="D203" s="60"/>
      <c r="E203" s="60"/>
      <c r="F203" s="60"/>
      <c r="G203" s="60"/>
      <c r="H203" s="60"/>
      <c r="I203" s="31"/>
      <c r="J203" s="19"/>
      <c r="K203" s="19"/>
      <c r="L203" s="20"/>
      <c r="M203" s="19"/>
      <c r="N203" s="19"/>
      <c r="P203" s="17"/>
    </row>
    <row r="204" spans="1:16" ht="12.75" customHeight="1" x14ac:dyDescent="0.15">
      <c r="A204" s="10"/>
      <c r="B204" s="26"/>
      <c r="C204" s="60"/>
      <c r="D204" s="60"/>
      <c r="E204" s="60"/>
      <c r="F204" s="60"/>
      <c r="G204" s="60"/>
      <c r="H204" s="60"/>
      <c r="I204" s="31"/>
      <c r="J204" s="19"/>
      <c r="K204" s="19"/>
      <c r="L204" s="20"/>
      <c r="M204" s="19"/>
      <c r="N204" s="19"/>
      <c r="P204" s="17"/>
    </row>
    <row r="205" spans="1:16" ht="12.75" customHeight="1" x14ac:dyDescent="0.15">
      <c r="A205" s="10"/>
      <c r="B205" s="26"/>
      <c r="C205" s="60"/>
      <c r="D205" s="60"/>
      <c r="E205" s="60"/>
      <c r="F205" s="60"/>
      <c r="G205" s="60"/>
      <c r="H205" s="60"/>
      <c r="I205" s="31"/>
      <c r="J205" s="19"/>
      <c r="K205" s="19"/>
      <c r="L205" s="20"/>
      <c r="M205" s="19"/>
      <c r="N205" s="19"/>
      <c r="P205" s="17"/>
    </row>
    <row r="206" spans="1:16" ht="12.75" customHeight="1" x14ac:dyDescent="0.15">
      <c r="A206" s="10"/>
      <c r="B206" s="26"/>
      <c r="C206" s="60"/>
      <c r="D206" s="60"/>
      <c r="E206" s="60"/>
      <c r="F206" s="60"/>
      <c r="G206" s="60"/>
      <c r="H206" s="60"/>
      <c r="I206" s="31"/>
      <c r="J206" s="19"/>
      <c r="K206" s="19"/>
      <c r="L206" s="20"/>
      <c r="M206" s="19"/>
      <c r="N206" s="19"/>
      <c r="P206" s="17"/>
    </row>
    <row r="207" spans="1:16" ht="12.75" customHeight="1" x14ac:dyDescent="0.15">
      <c r="A207" s="10"/>
      <c r="B207" s="26"/>
      <c r="C207" s="60"/>
      <c r="D207" s="60"/>
      <c r="E207" s="60"/>
      <c r="F207" s="60"/>
      <c r="G207" s="60"/>
      <c r="H207" s="60"/>
      <c r="I207" s="31"/>
      <c r="J207" s="19"/>
      <c r="K207" s="19"/>
      <c r="L207" s="20"/>
      <c r="M207" s="19"/>
      <c r="N207" s="19"/>
      <c r="P207" s="17"/>
    </row>
    <row r="208" spans="1:16" ht="12.75" customHeight="1" x14ac:dyDescent="0.15">
      <c r="A208" s="17"/>
      <c r="B208" s="17"/>
      <c r="C208" s="17"/>
      <c r="E208" s="17"/>
      <c r="F208" s="17"/>
      <c r="I208" s="61"/>
      <c r="J208" s="22"/>
      <c r="K208" s="22"/>
      <c r="L208" s="22"/>
      <c r="M208" s="22"/>
      <c r="N208" s="22"/>
      <c r="P208" s="17"/>
    </row>
    <row r="209" spans="1:16" ht="12.75" customHeight="1" x14ac:dyDescent="0.15">
      <c r="A209" s="17"/>
      <c r="B209" s="17"/>
      <c r="C209" s="17"/>
      <c r="E209" s="17"/>
      <c r="F209" s="17"/>
      <c r="I209" s="61"/>
      <c r="J209" s="22"/>
      <c r="K209" s="22"/>
      <c r="L209" s="22"/>
      <c r="M209" s="22"/>
      <c r="N209" s="22"/>
      <c r="P209" s="17"/>
    </row>
    <row r="210" spans="1:16" ht="12.75" customHeight="1" x14ac:dyDescent="0.15">
      <c r="A210" s="17"/>
      <c r="B210" s="17"/>
      <c r="C210" s="17"/>
      <c r="E210" s="17"/>
      <c r="F210" s="17"/>
      <c r="I210" s="61"/>
      <c r="J210" s="22"/>
      <c r="K210" s="22"/>
      <c r="L210" s="22"/>
      <c r="M210" s="22"/>
      <c r="N210" s="22"/>
      <c r="P210" s="17"/>
    </row>
    <row r="211" spans="1:16" ht="12.75" customHeight="1" x14ac:dyDescent="0.15">
      <c r="A211" s="17"/>
      <c r="B211" s="17"/>
      <c r="C211" s="17"/>
      <c r="E211" s="17"/>
      <c r="F211" s="17"/>
      <c r="I211" s="61"/>
      <c r="J211" s="22"/>
      <c r="K211" s="22"/>
      <c r="L211" s="22"/>
      <c r="M211" s="22"/>
      <c r="N211" s="22"/>
      <c r="P211" s="17"/>
    </row>
    <row r="212" spans="1:16" ht="12.75" customHeight="1" x14ac:dyDescent="0.15">
      <c r="A212" s="17"/>
      <c r="B212" s="17"/>
      <c r="C212" s="17"/>
      <c r="E212" s="17"/>
      <c r="F212" s="17"/>
      <c r="I212" s="61"/>
      <c r="J212" s="22"/>
      <c r="K212" s="22"/>
      <c r="L212" s="22"/>
      <c r="M212" s="22"/>
      <c r="N212" s="22"/>
      <c r="P212" s="17"/>
    </row>
    <row r="213" spans="1:16" ht="12.75" customHeight="1" x14ac:dyDescent="0.15">
      <c r="A213" s="17"/>
      <c r="B213" s="17"/>
      <c r="C213" s="17"/>
      <c r="E213" s="17"/>
      <c r="F213" s="17"/>
      <c r="I213" s="61"/>
      <c r="J213" s="22"/>
      <c r="K213" s="22"/>
      <c r="L213" s="22"/>
      <c r="M213" s="22"/>
      <c r="N213" s="22"/>
      <c r="P213" s="17"/>
    </row>
    <row r="214" spans="1:16" ht="12.75" customHeight="1" x14ac:dyDescent="0.15">
      <c r="A214" s="17"/>
      <c r="B214" s="17"/>
      <c r="C214" s="17"/>
      <c r="E214" s="17"/>
      <c r="F214" s="17"/>
      <c r="I214" s="61"/>
      <c r="J214" s="22"/>
      <c r="K214" s="22"/>
      <c r="L214" s="22"/>
      <c r="M214" s="22"/>
      <c r="N214" s="22"/>
      <c r="P214" s="17"/>
    </row>
    <row r="215" spans="1:16" ht="12.75" customHeight="1" x14ac:dyDescent="0.15">
      <c r="A215" s="17"/>
      <c r="B215" s="17"/>
      <c r="C215" s="17"/>
      <c r="E215" s="17"/>
      <c r="F215" s="17"/>
      <c r="I215" s="61"/>
      <c r="J215" s="22"/>
      <c r="K215" s="22"/>
      <c r="L215" s="22"/>
      <c r="M215" s="22"/>
      <c r="N215" s="22"/>
      <c r="P215" s="17"/>
    </row>
    <row r="216" spans="1:16" ht="12.75" customHeight="1" x14ac:dyDescent="0.15">
      <c r="A216" s="17"/>
      <c r="B216" s="17"/>
      <c r="C216" s="17"/>
      <c r="E216" s="17"/>
      <c r="F216" s="17"/>
      <c r="I216" s="61"/>
      <c r="J216" s="22"/>
      <c r="K216" s="22"/>
      <c r="L216" s="22"/>
      <c r="M216" s="22"/>
      <c r="N216" s="22"/>
      <c r="P216" s="17"/>
    </row>
    <row r="217" spans="1:16" ht="12.75" customHeight="1" x14ac:dyDescent="0.15">
      <c r="A217" s="17"/>
      <c r="B217" s="17"/>
      <c r="C217" s="17"/>
      <c r="E217" s="17"/>
      <c r="F217" s="17"/>
      <c r="I217" s="61"/>
      <c r="J217" s="22"/>
      <c r="K217" s="22"/>
      <c r="L217" s="22"/>
      <c r="M217" s="22"/>
      <c r="N217" s="22"/>
      <c r="P217" s="17"/>
    </row>
    <row r="218" spans="1:16" ht="12.75" customHeight="1" x14ac:dyDescent="0.15">
      <c r="A218" s="17"/>
      <c r="B218" s="17"/>
      <c r="C218" s="17"/>
      <c r="E218" s="17"/>
      <c r="F218" s="17"/>
      <c r="I218" s="61"/>
      <c r="J218" s="22"/>
      <c r="K218" s="22"/>
      <c r="L218" s="22"/>
      <c r="M218" s="22"/>
      <c r="N218" s="22"/>
      <c r="P218" s="17"/>
    </row>
    <row r="219" spans="1:16" ht="12.75" customHeight="1" x14ac:dyDescent="0.15">
      <c r="A219" s="17"/>
      <c r="B219" s="17"/>
      <c r="C219" s="17"/>
      <c r="E219" s="17"/>
      <c r="F219" s="17"/>
      <c r="I219" s="61"/>
      <c r="J219" s="22"/>
      <c r="K219" s="22"/>
      <c r="L219" s="22"/>
      <c r="M219" s="22"/>
      <c r="N219" s="22"/>
      <c r="P219" s="17"/>
    </row>
    <row r="220" spans="1:16" ht="12.75" customHeight="1" x14ac:dyDescent="0.15">
      <c r="A220" s="17"/>
      <c r="B220" s="17"/>
      <c r="C220" s="17"/>
      <c r="E220" s="17"/>
      <c r="F220" s="17"/>
      <c r="I220" s="61"/>
      <c r="J220" s="22"/>
      <c r="K220" s="22"/>
      <c r="L220" s="22"/>
      <c r="M220" s="22"/>
      <c r="N220" s="22"/>
      <c r="P220" s="17"/>
    </row>
    <row r="221" spans="1:16" ht="12.75" customHeight="1" x14ac:dyDescent="0.15">
      <c r="A221" s="17"/>
      <c r="B221" s="17"/>
      <c r="C221" s="17"/>
      <c r="E221" s="17"/>
      <c r="F221" s="17"/>
      <c r="I221" s="61"/>
      <c r="J221" s="22"/>
      <c r="K221" s="22"/>
      <c r="L221" s="22"/>
      <c r="M221" s="22"/>
      <c r="N221" s="22"/>
      <c r="P221" s="17"/>
    </row>
    <row r="222" spans="1:16" ht="12.75" customHeight="1" x14ac:dyDescent="0.15">
      <c r="A222" s="17"/>
      <c r="B222" s="17"/>
      <c r="C222" s="17"/>
      <c r="E222" s="17"/>
      <c r="F222" s="17"/>
      <c r="I222" s="61"/>
      <c r="J222" s="22"/>
      <c r="K222" s="22"/>
      <c r="L222" s="22"/>
      <c r="M222" s="22"/>
      <c r="N222" s="22"/>
      <c r="P222" s="17"/>
    </row>
    <row r="223" spans="1:16" ht="12.75" customHeight="1" x14ac:dyDescent="0.15">
      <c r="A223" s="17"/>
      <c r="B223" s="17"/>
      <c r="C223" s="17"/>
      <c r="E223" s="17"/>
      <c r="F223" s="17"/>
      <c r="I223" s="61"/>
      <c r="J223" s="22"/>
      <c r="K223" s="22"/>
      <c r="L223" s="22"/>
      <c r="M223" s="22"/>
      <c r="N223" s="22"/>
      <c r="P223" s="17"/>
    </row>
    <row r="224" spans="1:16" ht="12.75" customHeight="1" x14ac:dyDescent="0.15">
      <c r="A224" s="17"/>
      <c r="B224" s="17"/>
      <c r="C224" s="17"/>
      <c r="E224" s="17"/>
      <c r="F224" s="17"/>
      <c r="I224" s="61"/>
      <c r="J224" s="22"/>
      <c r="K224" s="22"/>
      <c r="L224" s="22"/>
      <c r="M224" s="22"/>
      <c r="N224" s="22"/>
      <c r="P224" s="17"/>
    </row>
    <row r="225" spans="1:16" ht="12.75" customHeight="1" x14ac:dyDescent="0.15">
      <c r="A225" s="17"/>
      <c r="B225" s="17"/>
      <c r="C225" s="17"/>
      <c r="E225" s="17"/>
      <c r="F225" s="17"/>
      <c r="I225" s="61"/>
      <c r="J225" s="22"/>
      <c r="K225" s="22"/>
      <c r="L225" s="22"/>
      <c r="M225" s="22"/>
      <c r="N225" s="22"/>
      <c r="P225" s="17"/>
    </row>
    <row r="226" spans="1:16" ht="12.75" customHeight="1" x14ac:dyDescent="0.15">
      <c r="A226" s="17"/>
      <c r="B226" s="17"/>
      <c r="C226" s="17"/>
      <c r="E226" s="17"/>
      <c r="F226" s="17"/>
      <c r="I226" s="61"/>
      <c r="J226" s="22"/>
      <c r="K226" s="22"/>
      <c r="L226" s="22"/>
      <c r="M226" s="22"/>
      <c r="N226" s="22"/>
      <c r="P226" s="17"/>
    </row>
    <row r="227" spans="1:16" ht="12.75" customHeight="1" x14ac:dyDescent="0.15">
      <c r="A227" s="17"/>
      <c r="B227" s="17"/>
      <c r="C227" s="17"/>
      <c r="E227" s="17"/>
      <c r="F227" s="17"/>
      <c r="I227" s="61"/>
      <c r="J227" s="22"/>
      <c r="K227" s="22"/>
      <c r="L227" s="22"/>
      <c r="M227" s="22"/>
      <c r="N227" s="22"/>
      <c r="P227" s="17"/>
    </row>
    <row r="228" spans="1:16" ht="12.75" customHeight="1" x14ac:dyDescent="0.15">
      <c r="A228" s="17"/>
      <c r="B228" s="17"/>
      <c r="C228" s="17"/>
      <c r="E228" s="17"/>
      <c r="F228" s="17"/>
      <c r="I228" s="61"/>
      <c r="J228" s="22"/>
      <c r="K228" s="22"/>
      <c r="L228" s="22"/>
      <c r="M228" s="22"/>
      <c r="N228" s="22"/>
      <c r="P228" s="17"/>
    </row>
    <row r="229" spans="1:16" ht="12.75" customHeight="1" x14ac:dyDescent="0.15">
      <c r="A229" s="17"/>
      <c r="B229" s="17"/>
      <c r="C229" s="17"/>
      <c r="E229" s="17"/>
      <c r="F229" s="17"/>
      <c r="I229" s="61"/>
      <c r="J229" s="22"/>
      <c r="K229" s="22"/>
      <c r="L229" s="22"/>
      <c r="M229" s="22"/>
      <c r="N229" s="22"/>
      <c r="P229" s="17"/>
    </row>
    <row r="230" spans="1:16" ht="12.75" customHeight="1" x14ac:dyDescent="0.15">
      <c r="A230" s="17"/>
      <c r="B230" s="17"/>
      <c r="C230" s="17"/>
      <c r="E230" s="17"/>
      <c r="F230" s="17"/>
      <c r="I230" s="61"/>
      <c r="J230" s="22"/>
      <c r="K230" s="22"/>
      <c r="L230" s="22"/>
      <c r="M230" s="22"/>
      <c r="N230" s="22"/>
      <c r="P230" s="17"/>
    </row>
    <row r="231" spans="1:16" ht="12.75" customHeight="1" x14ac:dyDescent="0.15">
      <c r="A231" s="17"/>
      <c r="B231" s="17"/>
      <c r="C231" s="17"/>
      <c r="E231" s="17"/>
      <c r="F231" s="17"/>
      <c r="I231" s="61"/>
      <c r="J231" s="22"/>
      <c r="K231" s="22"/>
      <c r="L231" s="22"/>
      <c r="M231" s="22"/>
      <c r="N231" s="22"/>
      <c r="P231" s="17"/>
    </row>
    <row r="232" spans="1:16" ht="12.75" customHeight="1" x14ac:dyDescent="0.15">
      <c r="A232" s="17"/>
      <c r="B232" s="17"/>
      <c r="C232" s="17"/>
      <c r="E232" s="17"/>
      <c r="F232" s="17"/>
      <c r="I232" s="61"/>
      <c r="J232" s="22"/>
      <c r="K232" s="22"/>
      <c r="L232" s="22"/>
      <c r="M232" s="22"/>
      <c r="N232" s="22"/>
      <c r="P232" s="17"/>
    </row>
    <row r="233" spans="1:16" ht="12.75" customHeight="1" x14ac:dyDescent="0.15">
      <c r="A233" s="17"/>
      <c r="B233" s="17"/>
      <c r="C233" s="17"/>
      <c r="E233" s="17"/>
      <c r="F233" s="17"/>
      <c r="I233" s="61"/>
      <c r="J233" s="22"/>
      <c r="K233" s="22"/>
      <c r="L233" s="22"/>
      <c r="M233" s="22"/>
      <c r="N233" s="22"/>
      <c r="P233" s="17"/>
    </row>
    <row r="234" spans="1:16" ht="12.75" customHeight="1" x14ac:dyDescent="0.15">
      <c r="A234" s="17"/>
      <c r="B234" s="17"/>
      <c r="C234" s="17"/>
      <c r="E234" s="17"/>
      <c r="F234" s="17"/>
      <c r="I234" s="61"/>
      <c r="J234" s="22"/>
      <c r="K234" s="22"/>
      <c r="L234" s="22"/>
      <c r="M234" s="22"/>
      <c r="N234" s="22"/>
      <c r="P234" s="17"/>
    </row>
    <row r="235" spans="1:16" ht="12.75" customHeight="1" x14ac:dyDescent="0.15">
      <c r="A235" s="17"/>
      <c r="B235" s="17"/>
      <c r="C235" s="17"/>
      <c r="E235" s="17"/>
      <c r="F235" s="17"/>
      <c r="I235" s="61"/>
      <c r="J235" s="22"/>
      <c r="K235" s="22"/>
      <c r="L235" s="22"/>
      <c r="M235" s="22"/>
      <c r="N235" s="22"/>
      <c r="P235" s="17"/>
    </row>
    <row r="236" spans="1:16" ht="12.75" customHeight="1" x14ac:dyDescent="0.15">
      <c r="A236" s="17"/>
      <c r="B236" s="17"/>
      <c r="C236" s="17"/>
      <c r="E236" s="17"/>
      <c r="F236" s="17"/>
      <c r="I236" s="61"/>
      <c r="J236" s="22"/>
      <c r="K236" s="22"/>
      <c r="L236" s="22"/>
      <c r="M236" s="22"/>
      <c r="N236" s="22"/>
      <c r="P236" s="17"/>
    </row>
    <row r="237" spans="1:16" ht="12.75" customHeight="1" x14ac:dyDescent="0.15">
      <c r="A237" s="17"/>
      <c r="B237" s="17"/>
      <c r="C237" s="17"/>
      <c r="E237" s="17"/>
      <c r="F237" s="17"/>
      <c r="I237" s="61"/>
      <c r="J237" s="22"/>
      <c r="K237" s="22"/>
      <c r="L237" s="22"/>
      <c r="M237" s="22"/>
      <c r="N237" s="22"/>
      <c r="P237" s="17"/>
    </row>
    <row r="238" spans="1:16" ht="12.75" customHeight="1" x14ac:dyDescent="0.15">
      <c r="A238" s="17"/>
      <c r="B238" s="17"/>
      <c r="C238" s="17"/>
      <c r="E238" s="17"/>
      <c r="F238" s="17"/>
      <c r="I238" s="61"/>
      <c r="J238" s="22"/>
      <c r="K238" s="22"/>
      <c r="L238" s="22"/>
      <c r="M238" s="22"/>
      <c r="N238" s="22"/>
      <c r="P238" s="17"/>
    </row>
    <row r="239" spans="1:16" ht="12.75" customHeight="1" x14ac:dyDescent="0.15">
      <c r="A239" s="17"/>
      <c r="B239" s="17"/>
      <c r="C239" s="17"/>
      <c r="E239" s="17"/>
      <c r="F239" s="17"/>
      <c r="I239" s="61"/>
      <c r="J239" s="22"/>
      <c r="K239" s="22"/>
      <c r="L239" s="22"/>
      <c r="M239" s="22"/>
      <c r="N239" s="22"/>
      <c r="P239" s="17"/>
    </row>
    <row r="240" spans="1:16" ht="12.75" customHeight="1" x14ac:dyDescent="0.15">
      <c r="A240" s="17"/>
      <c r="B240" s="17"/>
      <c r="C240" s="17"/>
      <c r="E240" s="17"/>
      <c r="F240" s="17"/>
      <c r="I240" s="61"/>
      <c r="J240" s="22"/>
      <c r="K240" s="22"/>
      <c r="L240" s="22"/>
      <c r="M240" s="22"/>
      <c r="N240" s="22"/>
      <c r="P240" s="17"/>
    </row>
    <row r="241" spans="1:16" ht="12.75" customHeight="1" x14ac:dyDescent="0.15">
      <c r="A241" s="17"/>
      <c r="B241" s="17"/>
      <c r="C241" s="17"/>
      <c r="E241" s="17"/>
      <c r="F241" s="17"/>
      <c r="I241" s="61"/>
      <c r="J241" s="22"/>
      <c r="K241" s="22"/>
      <c r="L241" s="22"/>
      <c r="M241" s="22"/>
      <c r="N241" s="22"/>
      <c r="P241" s="17"/>
    </row>
    <row r="242" spans="1:16" ht="12.75" customHeight="1" x14ac:dyDescent="0.15">
      <c r="A242" s="17"/>
      <c r="B242" s="17"/>
      <c r="C242" s="17"/>
      <c r="E242" s="17"/>
      <c r="F242" s="17"/>
      <c r="I242" s="61"/>
      <c r="J242" s="22"/>
      <c r="K242" s="22"/>
      <c r="L242" s="22"/>
      <c r="M242" s="22"/>
      <c r="N242" s="22"/>
      <c r="P242" s="17"/>
    </row>
    <row r="243" spans="1:16" ht="12.75" customHeight="1" x14ac:dyDescent="0.15">
      <c r="A243" s="17"/>
      <c r="B243" s="17"/>
      <c r="C243" s="17"/>
      <c r="E243" s="17"/>
      <c r="F243" s="17"/>
      <c r="I243" s="61"/>
      <c r="J243" s="22"/>
      <c r="K243" s="22"/>
      <c r="L243" s="22"/>
      <c r="M243" s="22"/>
      <c r="N243" s="22"/>
      <c r="P243" s="17"/>
    </row>
    <row r="244" spans="1:16" ht="12.75" customHeight="1" x14ac:dyDescent="0.15">
      <c r="A244" s="17"/>
      <c r="B244" s="17"/>
      <c r="C244" s="17"/>
      <c r="E244" s="17"/>
      <c r="F244" s="17"/>
      <c r="I244" s="61"/>
      <c r="J244" s="22"/>
      <c r="K244" s="22"/>
      <c r="L244" s="22"/>
      <c r="M244" s="22"/>
      <c r="N244" s="22"/>
      <c r="P244" s="17"/>
    </row>
    <row r="245" spans="1:16" ht="12.75" customHeight="1" x14ac:dyDescent="0.15">
      <c r="A245" s="17"/>
      <c r="B245" s="17"/>
      <c r="C245" s="17"/>
      <c r="E245" s="17"/>
      <c r="F245" s="17"/>
      <c r="I245" s="61"/>
      <c r="J245" s="22"/>
      <c r="K245" s="22"/>
      <c r="L245" s="22"/>
      <c r="M245" s="22"/>
      <c r="N245" s="22"/>
      <c r="P245" s="17"/>
    </row>
    <row r="246" spans="1:16" ht="12.75" customHeight="1" x14ac:dyDescent="0.15">
      <c r="A246" s="17"/>
      <c r="B246" s="17"/>
      <c r="C246" s="17"/>
      <c r="E246" s="17"/>
      <c r="F246" s="17"/>
      <c r="I246" s="61"/>
      <c r="J246" s="22"/>
      <c r="K246" s="22"/>
      <c r="L246" s="22"/>
      <c r="M246" s="22"/>
      <c r="N246" s="22"/>
      <c r="P246" s="17"/>
    </row>
    <row r="247" spans="1:16" ht="12.75" customHeight="1" x14ac:dyDescent="0.15">
      <c r="A247" s="17"/>
      <c r="B247" s="17"/>
      <c r="C247" s="17"/>
      <c r="E247" s="17"/>
      <c r="F247" s="17"/>
      <c r="I247" s="61"/>
      <c r="J247" s="22"/>
      <c r="K247" s="22"/>
      <c r="L247" s="22"/>
      <c r="M247" s="22"/>
      <c r="N247" s="22"/>
      <c r="P247" s="17"/>
    </row>
    <row r="248" spans="1:16" ht="12.75" customHeight="1" x14ac:dyDescent="0.15">
      <c r="A248" s="17"/>
      <c r="B248" s="17"/>
      <c r="C248" s="17"/>
      <c r="E248" s="17"/>
      <c r="F248" s="17"/>
      <c r="I248" s="61"/>
      <c r="J248" s="22"/>
      <c r="K248" s="22"/>
      <c r="L248" s="22"/>
      <c r="M248" s="22"/>
      <c r="N248" s="22"/>
      <c r="P248" s="17"/>
    </row>
    <row r="249" spans="1:16" ht="12.75" customHeight="1" x14ac:dyDescent="0.15">
      <c r="A249" s="17"/>
      <c r="B249" s="17"/>
      <c r="C249" s="17"/>
      <c r="E249" s="17"/>
      <c r="F249" s="17"/>
      <c r="I249" s="61"/>
      <c r="J249" s="22"/>
      <c r="K249" s="22"/>
      <c r="L249" s="22"/>
      <c r="M249" s="22"/>
      <c r="N249" s="22"/>
      <c r="P249" s="17"/>
    </row>
    <row r="250" spans="1:16" ht="12.75" customHeight="1" x14ac:dyDescent="0.15">
      <c r="A250" s="17"/>
      <c r="B250" s="17"/>
      <c r="C250" s="17"/>
      <c r="E250" s="17"/>
      <c r="F250" s="17"/>
      <c r="I250" s="61"/>
      <c r="J250" s="22"/>
      <c r="K250" s="22"/>
      <c r="L250" s="22"/>
      <c r="M250" s="22"/>
      <c r="N250" s="22"/>
      <c r="P250" s="17"/>
    </row>
    <row r="251" spans="1:16" ht="12.75" customHeight="1" x14ac:dyDescent="0.15">
      <c r="A251" s="17"/>
      <c r="B251" s="17"/>
      <c r="C251" s="17"/>
      <c r="E251" s="17"/>
      <c r="F251" s="17"/>
      <c r="I251" s="61"/>
      <c r="J251" s="22"/>
      <c r="K251" s="22"/>
      <c r="L251" s="22"/>
      <c r="M251" s="22"/>
      <c r="N251" s="22"/>
      <c r="P251" s="17"/>
    </row>
    <row r="252" spans="1:16" ht="12.75" customHeight="1" x14ac:dyDescent="0.15">
      <c r="A252" s="17"/>
      <c r="B252" s="17"/>
      <c r="C252" s="17"/>
      <c r="E252" s="17"/>
      <c r="F252" s="17"/>
      <c r="I252" s="61"/>
      <c r="J252" s="22"/>
      <c r="K252" s="22"/>
      <c r="L252" s="22"/>
      <c r="M252" s="22"/>
      <c r="N252" s="22"/>
      <c r="P252" s="17"/>
    </row>
    <row r="253" spans="1:16" ht="12.75" customHeight="1" x14ac:dyDescent="0.15">
      <c r="A253" s="17"/>
      <c r="B253" s="17"/>
      <c r="C253" s="17"/>
      <c r="E253" s="17"/>
      <c r="F253" s="17"/>
      <c r="I253" s="61"/>
      <c r="J253" s="22"/>
      <c r="K253" s="22"/>
      <c r="L253" s="22"/>
      <c r="M253" s="22"/>
      <c r="N253" s="22"/>
      <c r="P253" s="17"/>
    </row>
    <row r="254" spans="1:16" ht="12.75" customHeight="1" x14ac:dyDescent="0.15">
      <c r="A254" s="17"/>
      <c r="B254" s="17"/>
      <c r="C254" s="17"/>
      <c r="E254" s="17"/>
      <c r="F254" s="17"/>
      <c r="I254" s="61"/>
      <c r="J254" s="22"/>
      <c r="K254" s="22"/>
      <c r="L254" s="22"/>
      <c r="M254" s="22"/>
      <c r="N254" s="22"/>
      <c r="P254" s="17"/>
    </row>
    <row r="255" spans="1:16" ht="12.75" customHeight="1" x14ac:dyDescent="0.15">
      <c r="A255" s="17"/>
      <c r="B255" s="17"/>
      <c r="C255" s="17"/>
      <c r="E255" s="17"/>
      <c r="F255" s="17"/>
      <c r="I255" s="61"/>
      <c r="J255" s="22"/>
      <c r="K255" s="22"/>
      <c r="L255" s="22"/>
      <c r="M255" s="22"/>
      <c r="N255" s="22"/>
      <c r="P255" s="17"/>
    </row>
    <row r="256" spans="1:16" ht="12.75" customHeight="1" x14ac:dyDescent="0.15">
      <c r="A256" s="17"/>
      <c r="B256" s="17"/>
      <c r="C256" s="17"/>
      <c r="E256" s="17"/>
      <c r="F256" s="17"/>
      <c r="I256" s="61"/>
      <c r="J256" s="22"/>
      <c r="K256" s="22"/>
      <c r="L256" s="22"/>
      <c r="M256" s="22"/>
      <c r="N256" s="22"/>
      <c r="P256" s="17"/>
    </row>
    <row r="257" spans="1:16" ht="12.75" customHeight="1" x14ac:dyDescent="0.15">
      <c r="A257" s="17"/>
      <c r="B257" s="17"/>
      <c r="C257" s="17"/>
      <c r="E257" s="17"/>
      <c r="F257" s="17"/>
      <c r="I257" s="61"/>
      <c r="J257" s="22"/>
      <c r="K257" s="22"/>
      <c r="L257" s="22"/>
      <c r="M257" s="22"/>
      <c r="N257" s="22"/>
      <c r="P257" s="17"/>
    </row>
    <row r="258" spans="1:16" ht="12.75" customHeight="1" x14ac:dyDescent="0.15">
      <c r="A258" s="17"/>
      <c r="B258" s="17"/>
      <c r="C258" s="17"/>
      <c r="E258" s="17"/>
      <c r="F258" s="17"/>
      <c r="I258" s="61"/>
      <c r="J258" s="22"/>
      <c r="K258" s="22"/>
      <c r="L258" s="22"/>
      <c r="M258" s="22"/>
      <c r="N258" s="22"/>
      <c r="P258" s="17"/>
    </row>
    <row r="259" spans="1:16" ht="12.75" customHeight="1" x14ac:dyDescent="0.15">
      <c r="A259" s="17"/>
      <c r="B259" s="17"/>
      <c r="C259" s="17"/>
      <c r="E259" s="17"/>
      <c r="F259" s="17"/>
      <c r="I259" s="61"/>
      <c r="J259" s="22"/>
      <c r="K259" s="22"/>
      <c r="L259" s="22"/>
      <c r="M259" s="22"/>
      <c r="N259" s="22"/>
      <c r="P259" s="17"/>
    </row>
    <row r="260" spans="1:16" ht="12.75" customHeight="1" x14ac:dyDescent="0.15">
      <c r="A260" s="17"/>
      <c r="B260" s="17"/>
      <c r="C260" s="17"/>
      <c r="E260" s="17"/>
      <c r="F260" s="17"/>
      <c r="I260" s="61"/>
      <c r="J260" s="22"/>
      <c r="K260" s="22"/>
      <c r="L260" s="22"/>
      <c r="M260" s="22"/>
      <c r="N260" s="22"/>
      <c r="P260" s="17"/>
    </row>
    <row r="261" spans="1:16" ht="12.75" customHeight="1" x14ac:dyDescent="0.15">
      <c r="A261" s="17"/>
      <c r="B261" s="17"/>
      <c r="C261" s="17"/>
      <c r="E261" s="17"/>
      <c r="F261" s="17"/>
      <c r="I261" s="61"/>
      <c r="J261" s="22"/>
      <c r="K261" s="22"/>
      <c r="L261" s="22"/>
      <c r="M261" s="22"/>
      <c r="N261" s="22"/>
      <c r="P261" s="17"/>
    </row>
    <row r="262" spans="1:16" ht="12.75" customHeight="1" x14ac:dyDescent="0.15">
      <c r="A262" s="17"/>
      <c r="B262" s="17"/>
      <c r="C262" s="17"/>
      <c r="E262" s="17"/>
      <c r="F262" s="17"/>
      <c r="I262" s="61"/>
      <c r="J262" s="22"/>
      <c r="K262" s="22"/>
      <c r="L262" s="22"/>
      <c r="M262" s="22"/>
      <c r="N262" s="22"/>
      <c r="P262" s="17"/>
    </row>
    <row r="263" spans="1:16" ht="12.75" customHeight="1" x14ac:dyDescent="0.15">
      <c r="A263" s="17"/>
      <c r="B263" s="17"/>
      <c r="C263" s="17"/>
      <c r="E263" s="17"/>
      <c r="F263" s="17"/>
      <c r="I263" s="61"/>
      <c r="J263" s="22"/>
      <c r="K263" s="22"/>
      <c r="L263" s="22"/>
      <c r="M263" s="22"/>
      <c r="N263" s="22"/>
      <c r="P263" s="17"/>
    </row>
    <row r="264" spans="1:16" ht="12.75" customHeight="1" x14ac:dyDescent="0.15">
      <c r="A264" s="17"/>
      <c r="B264" s="17"/>
      <c r="C264" s="17"/>
      <c r="E264" s="17"/>
      <c r="F264" s="17"/>
      <c r="I264" s="61"/>
      <c r="J264" s="22"/>
      <c r="K264" s="22"/>
      <c r="L264" s="22"/>
      <c r="M264" s="22"/>
      <c r="N264" s="22"/>
      <c r="P264" s="17"/>
    </row>
    <row r="265" spans="1:16" ht="12.75" customHeight="1" x14ac:dyDescent="0.15">
      <c r="A265" s="17"/>
      <c r="B265" s="17"/>
      <c r="C265" s="17"/>
      <c r="E265" s="17"/>
      <c r="F265" s="17"/>
      <c r="I265" s="61"/>
      <c r="J265" s="22"/>
      <c r="K265" s="22"/>
      <c r="L265" s="22"/>
      <c r="M265" s="22"/>
      <c r="N265" s="22"/>
      <c r="P265" s="17"/>
    </row>
    <row r="266" spans="1:16" ht="12.75" customHeight="1" x14ac:dyDescent="0.15">
      <c r="A266" s="17"/>
      <c r="B266" s="17"/>
      <c r="C266" s="17"/>
      <c r="E266" s="17"/>
      <c r="F266" s="17"/>
      <c r="I266" s="61"/>
      <c r="J266" s="22"/>
      <c r="K266" s="22"/>
      <c r="L266" s="22"/>
      <c r="M266" s="22"/>
      <c r="N266" s="22"/>
      <c r="P266" s="17"/>
    </row>
    <row r="267" spans="1:16" ht="12.75" customHeight="1" x14ac:dyDescent="0.15">
      <c r="A267" s="17"/>
      <c r="B267" s="17"/>
      <c r="C267" s="17"/>
      <c r="E267" s="17"/>
      <c r="F267" s="17"/>
      <c r="I267" s="61"/>
      <c r="J267" s="22"/>
      <c r="K267" s="22"/>
      <c r="L267" s="22"/>
      <c r="M267" s="22"/>
      <c r="N267" s="22"/>
      <c r="P267" s="17"/>
    </row>
    <row r="268" spans="1:16" ht="12.75" customHeight="1" x14ac:dyDescent="0.15">
      <c r="A268" s="17"/>
      <c r="B268" s="17"/>
      <c r="C268" s="17"/>
      <c r="E268" s="17"/>
      <c r="F268" s="17"/>
      <c r="I268" s="61"/>
      <c r="J268" s="22"/>
      <c r="K268" s="22"/>
      <c r="L268" s="22"/>
      <c r="M268" s="22"/>
      <c r="N268" s="22"/>
      <c r="P268" s="17"/>
    </row>
    <row r="269" spans="1:16" ht="12.75" customHeight="1" x14ac:dyDescent="0.15">
      <c r="A269" s="17"/>
      <c r="B269" s="17"/>
      <c r="C269" s="17"/>
      <c r="E269" s="17"/>
      <c r="F269" s="17"/>
      <c r="I269" s="61"/>
      <c r="J269" s="22"/>
      <c r="K269" s="22"/>
      <c r="L269" s="22"/>
      <c r="M269" s="22"/>
      <c r="N269" s="22"/>
      <c r="P269" s="17"/>
    </row>
    <row r="270" spans="1:16" ht="12.75" customHeight="1" x14ac:dyDescent="0.15">
      <c r="A270" s="17"/>
      <c r="B270" s="17"/>
      <c r="C270" s="17"/>
      <c r="E270" s="17"/>
      <c r="F270" s="17"/>
      <c r="I270" s="61"/>
      <c r="J270" s="22"/>
      <c r="K270" s="22"/>
      <c r="L270" s="22"/>
      <c r="M270" s="22"/>
      <c r="N270" s="22"/>
      <c r="P270" s="17"/>
    </row>
    <row r="271" spans="1:16" ht="12.75" customHeight="1" x14ac:dyDescent="0.15">
      <c r="A271" s="17"/>
      <c r="B271" s="17"/>
      <c r="C271" s="17"/>
      <c r="E271" s="17"/>
      <c r="F271" s="17"/>
      <c r="I271" s="61"/>
      <c r="J271" s="22"/>
      <c r="K271" s="22"/>
      <c r="L271" s="22"/>
      <c r="M271" s="22"/>
      <c r="N271" s="22"/>
      <c r="P271" s="17"/>
    </row>
    <row r="272" spans="1:16" ht="12.75" customHeight="1" x14ac:dyDescent="0.15">
      <c r="A272" s="17"/>
      <c r="B272" s="17"/>
      <c r="C272" s="17"/>
      <c r="E272" s="17"/>
      <c r="F272" s="17"/>
      <c r="I272" s="61"/>
      <c r="J272" s="22"/>
      <c r="K272" s="22"/>
      <c r="L272" s="22"/>
      <c r="M272" s="22"/>
      <c r="N272" s="22"/>
      <c r="P272" s="17"/>
    </row>
    <row r="273" spans="1:16" ht="12.75" customHeight="1" x14ac:dyDescent="0.15">
      <c r="A273" s="17"/>
      <c r="B273" s="17"/>
      <c r="C273" s="17"/>
      <c r="E273" s="17"/>
      <c r="F273" s="17"/>
      <c r="I273" s="61"/>
      <c r="J273" s="22"/>
      <c r="K273" s="22"/>
      <c r="L273" s="22"/>
      <c r="M273" s="22"/>
      <c r="N273" s="22"/>
      <c r="P273" s="17"/>
    </row>
    <row r="274" spans="1:16" ht="12.75" customHeight="1" x14ac:dyDescent="0.15">
      <c r="A274" s="17"/>
      <c r="B274" s="17"/>
      <c r="C274" s="17"/>
      <c r="E274" s="17"/>
      <c r="F274" s="17"/>
      <c r="I274" s="61"/>
      <c r="J274" s="22"/>
      <c r="K274" s="22"/>
      <c r="L274" s="22"/>
      <c r="M274" s="22"/>
      <c r="N274" s="22"/>
      <c r="P274" s="17"/>
    </row>
    <row r="275" spans="1:16" ht="12.75" customHeight="1" x14ac:dyDescent="0.15">
      <c r="A275" s="17"/>
      <c r="B275" s="17"/>
      <c r="C275" s="17"/>
      <c r="E275" s="17"/>
      <c r="F275" s="17"/>
      <c r="I275" s="61"/>
      <c r="J275" s="22"/>
      <c r="K275" s="22"/>
      <c r="L275" s="22"/>
      <c r="M275" s="22"/>
      <c r="N275" s="22"/>
      <c r="P275" s="17"/>
    </row>
    <row r="276" spans="1:16" ht="12.75" customHeight="1" x14ac:dyDescent="0.15">
      <c r="A276" s="17"/>
      <c r="B276" s="17"/>
      <c r="C276" s="17"/>
      <c r="E276" s="17"/>
      <c r="F276" s="17"/>
      <c r="I276" s="61"/>
      <c r="J276" s="22"/>
      <c r="K276" s="22"/>
      <c r="L276" s="22"/>
      <c r="M276" s="22"/>
      <c r="N276" s="22"/>
      <c r="P276" s="17"/>
    </row>
    <row r="277" spans="1:16" ht="12.75" customHeight="1" x14ac:dyDescent="0.15">
      <c r="A277" s="17"/>
      <c r="B277" s="17"/>
      <c r="C277" s="17"/>
      <c r="E277" s="17"/>
      <c r="F277" s="17"/>
      <c r="I277" s="61"/>
      <c r="J277" s="22"/>
      <c r="K277" s="22"/>
      <c r="L277" s="22"/>
      <c r="M277" s="22"/>
      <c r="N277" s="22"/>
      <c r="P277" s="17"/>
    </row>
    <row r="278" spans="1:16" ht="12.75" customHeight="1" x14ac:dyDescent="0.15">
      <c r="A278" s="17"/>
      <c r="B278" s="17"/>
      <c r="C278" s="17"/>
      <c r="E278" s="17"/>
      <c r="F278" s="17"/>
      <c r="I278" s="61"/>
      <c r="J278" s="22"/>
      <c r="K278" s="22"/>
      <c r="L278" s="22"/>
      <c r="M278" s="22"/>
      <c r="N278" s="22"/>
      <c r="P278" s="17"/>
    </row>
    <row r="279" spans="1:16" ht="12.75" customHeight="1" x14ac:dyDescent="0.15">
      <c r="A279" s="17"/>
      <c r="B279" s="17"/>
      <c r="C279" s="17"/>
      <c r="E279" s="17"/>
      <c r="F279" s="17"/>
      <c r="I279" s="61"/>
      <c r="J279" s="22"/>
      <c r="K279" s="22"/>
      <c r="L279" s="22"/>
      <c r="M279" s="22"/>
      <c r="N279" s="22"/>
      <c r="P279" s="17"/>
    </row>
    <row r="280" spans="1:16" ht="12.75" customHeight="1" x14ac:dyDescent="0.15">
      <c r="A280" s="17"/>
      <c r="B280" s="17"/>
      <c r="C280" s="17"/>
      <c r="E280" s="17"/>
      <c r="F280" s="17"/>
      <c r="I280" s="61"/>
      <c r="J280" s="22"/>
      <c r="K280" s="22"/>
      <c r="L280" s="22"/>
      <c r="M280" s="22"/>
      <c r="N280" s="22"/>
      <c r="P280" s="17"/>
    </row>
    <row r="281" spans="1:16" ht="12.75" customHeight="1" x14ac:dyDescent="0.15">
      <c r="A281" s="17"/>
      <c r="B281" s="17"/>
      <c r="C281" s="17"/>
      <c r="E281" s="17"/>
      <c r="F281" s="17"/>
      <c r="I281" s="61"/>
      <c r="J281" s="22"/>
      <c r="K281" s="22"/>
      <c r="L281" s="22"/>
      <c r="M281" s="22"/>
      <c r="N281" s="22"/>
      <c r="P281" s="17"/>
    </row>
    <row r="282" spans="1:16" ht="12.75" customHeight="1" x14ac:dyDescent="0.15">
      <c r="A282" s="17"/>
      <c r="B282" s="17"/>
      <c r="C282" s="17"/>
      <c r="E282" s="17"/>
      <c r="F282" s="17"/>
      <c r="I282" s="61"/>
      <c r="J282" s="22"/>
      <c r="K282" s="22"/>
      <c r="L282" s="22"/>
      <c r="M282" s="22"/>
      <c r="N282" s="22"/>
      <c r="P282" s="17"/>
    </row>
    <row r="283" spans="1:16" ht="12.75" customHeight="1" x14ac:dyDescent="0.15">
      <c r="A283" s="17"/>
      <c r="B283" s="17"/>
      <c r="C283" s="17"/>
      <c r="E283" s="17"/>
      <c r="F283" s="17"/>
      <c r="I283" s="61"/>
      <c r="J283" s="22"/>
      <c r="K283" s="22"/>
      <c r="L283" s="22"/>
      <c r="M283" s="22"/>
      <c r="N283" s="22"/>
      <c r="P283" s="17"/>
    </row>
    <row r="284" spans="1:16" ht="12.75" customHeight="1" x14ac:dyDescent="0.15">
      <c r="A284" s="17"/>
      <c r="B284" s="17"/>
      <c r="C284" s="17"/>
      <c r="E284" s="17"/>
      <c r="F284" s="17"/>
      <c r="I284" s="61"/>
      <c r="J284" s="22"/>
      <c r="K284" s="22"/>
      <c r="L284" s="22"/>
      <c r="M284" s="22"/>
      <c r="N284" s="22"/>
      <c r="P284" s="17"/>
    </row>
    <row r="285" spans="1:16" ht="12.75" customHeight="1" x14ac:dyDescent="0.15">
      <c r="A285" s="17"/>
      <c r="B285" s="17"/>
      <c r="C285" s="17"/>
      <c r="E285" s="17"/>
      <c r="F285" s="17"/>
      <c r="I285" s="61"/>
      <c r="J285" s="22"/>
      <c r="K285" s="22"/>
      <c r="L285" s="22"/>
      <c r="M285" s="22"/>
      <c r="N285" s="22"/>
      <c r="P285" s="17"/>
    </row>
    <row r="286" spans="1:16" ht="12.75" customHeight="1" x14ac:dyDescent="0.15">
      <c r="A286" s="17"/>
      <c r="B286" s="17"/>
      <c r="C286" s="17"/>
      <c r="E286" s="17"/>
      <c r="F286" s="17"/>
      <c r="I286" s="61"/>
      <c r="J286" s="22"/>
      <c r="K286" s="22"/>
      <c r="L286" s="22"/>
      <c r="M286" s="22"/>
      <c r="N286" s="22"/>
      <c r="P286" s="17"/>
    </row>
    <row r="287" spans="1:16" ht="12.75" customHeight="1" x14ac:dyDescent="0.15">
      <c r="A287" s="17"/>
      <c r="B287" s="17"/>
      <c r="C287" s="17"/>
      <c r="E287" s="17"/>
      <c r="F287" s="17"/>
      <c r="I287" s="61"/>
      <c r="J287" s="22"/>
      <c r="K287" s="22"/>
      <c r="L287" s="22"/>
      <c r="M287" s="22"/>
      <c r="N287" s="22"/>
      <c r="P287" s="17"/>
    </row>
    <row r="288" spans="1:16" ht="12.75" customHeight="1" x14ac:dyDescent="0.15">
      <c r="A288" s="17"/>
      <c r="B288" s="17"/>
      <c r="C288" s="17"/>
      <c r="E288" s="17"/>
      <c r="F288" s="17"/>
      <c r="I288" s="61"/>
      <c r="J288" s="22"/>
      <c r="K288" s="22"/>
      <c r="L288" s="22"/>
      <c r="M288" s="22"/>
      <c r="N288" s="22"/>
      <c r="P288" s="17"/>
    </row>
    <row r="289" spans="1:16" ht="12.75" customHeight="1" x14ac:dyDescent="0.15">
      <c r="A289" s="17"/>
      <c r="B289" s="17"/>
      <c r="C289" s="17"/>
      <c r="E289" s="17"/>
      <c r="F289" s="17"/>
      <c r="I289" s="61"/>
      <c r="J289" s="22"/>
      <c r="K289" s="22"/>
      <c r="L289" s="22"/>
      <c r="M289" s="22"/>
      <c r="N289" s="22"/>
      <c r="P289" s="17"/>
    </row>
    <row r="290" spans="1:16" ht="12.75" customHeight="1" x14ac:dyDescent="0.15">
      <c r="A290" s="17"/>
      <c r="B290" s="17"/>
      <c r="C290" s="17"/>
      <c r="E290" s="17"/>
      <c r="F290" s="17"/>
      <c r="I290" s="61"/>
      <c r="J290" s="22"/>
      <c r="K290" s="22"/>
      <c r="L290" s="22"/>
      <c r="M290" s="22"/>
      <c r="N290" s="22"/>
      <c r="P290" s="17"/>
    </row>
    <row r="291" spans="1:16" ht="12.75" customHeight="1" x14ac:dyDescent="0.15">
      <c r="A291" s="17"/>
      <c r="B291" s="17"/>
      <c r="C291" s="17"/>
      <c r="E291" s="17"/>
      <c r="F291" s="17"/>
      <c r="I291" s="61"/>
      <c r="J291" s="22"/>
      <c r="K291" s="22"/>
      <c r="L291" s="22"/>
      <c r="M291" s="22"/>
      <c r="N291" s="22"/>
      <c r="P291" s="17"/>
    </row>
    <row r="292" spans="1:16" ht="12.75" customHeight="1" x14ac:dyDescent="0.15">
      <c r="A292" s="17"/>
      <c r="B292" s="17"/>
      <c r="C292" s="17"/>
      <c r="E292" s="17"/>
      <c r="F292" s="17"/>
      <c r="I292" s="61"/>
      <c r="J292" s="22"/>
      <c r="K292" s="22"/>
      <c r="L292" s="22"/>
      <c r="M292" s="22"/>
      <c r="N292" s="22"/>
      <c r="P292" s="17"/>
    </row>
    <row r="293" spans="1:16" ht="12.75" customHeight="1" x14ac:dyDescent="0.15">
      <c r="A293" s="17"/>
      <c r="B293" s="17"/>
      <c r="C293" s="17"/>
      <c r="E293" s="17"/>
      <c r="F293" s="17"/>
      <c r="I293" s="61"/>
      <c r="J293" s="22"/>
      <c r="K293" s="22"/>
      <c r="L293" s="22"/>
      <c r="M293" s="22"/>
      <c r="N293" s="22"/>
      <c r="P293" s="17"/>
    </row>
    <row r="294" spans="1:16" ht="12.75" customHeight="1" x14ac:dyDescent="0.15">
      <c r="A294" s="17"/>
      <c r="B294" s="17"/>
      <c r="C294" s="17"/>
      <c r="E294" s="17"/>
      <c r="F294" s="17"/>
      <c r="I294" s="61"/>
      <c r="J294" s="22"/>
      <c r="K294" s="22"/>
      <c r="L294" s="22"/>
      <c r="M294" s="22"/>
      <c r="N294" s="22"/>
      <c r="P294" s="17"/>
    </row>
    <row r="295" spans="1:16" ht="12.75" customHeight="1" x14ac:dyDescent="0.15">
      <c r="A295" s="17"/>
      <c r="B295" s="17"/>
      <c r="C295" s="17"/>
      <c r="E295" s="17"/>
      <c r="F295" s="17"/>
      <c r="I295" s="61"/>
      <c r="J295" s="22"/>
      <c r="K295" s="22"/>
      <c r="L295" s="22"/>
      <c r="M295" s="22"/>
      <c r="N295" s="22"/>
      <c r="P295" s="17"/>
    </row>
    <row r="296" spans="1:16" ht="12.75" customHeight="1" x14ac:dyDescent="0.15">
      <c r="A296" s="17"/>
      <c r="B296" s="17"/>
      <c r="C296" s="17"/>
      <c r="E296" s="17"/>
      <c r="F296" s="17"/>
      <c r="I296" s="61"/>
      <c r="J296" s="22"/>
      <c r="K296" s="22"/>
      <c r="L296" s="22"/>
      <c r="M296" s="22"/>
      <c r="N296" s="22"/>
      <c r="P296" s="17"/>
    </row>
    <row r="297" spans="1:16" ht="12.75" customHeight="1" x14ac:dyDescent="0.15">
      <c r="A297" s="17"/>
      <c r="B297" s="17"/>
      <c r="C297" s="17"/>
      <c r="E297" s="17"/>
      <c r="F297" s="17"/>
      <c r="I297" s="61"/>
      <c r="J297" s="22"/>
      <c r="K297" s="22"/>
      <c r="L297" s="22"/>
      <c r="M297" s="22"/>
      <c r="N297" s="22"/>
      <c r="P297" s="17"/>
    </row>
    <row r="298" spans="1:16" ht="12.75" customHeight="1" x14ac:dyDescent="0.15">
      <c r="A298" s="17"/>
      <c r="B298" s="17"/>
      <c r="C298" s="17"/>
      <c r="E298" s="17"/>
      <c r="F298" s="17"/>
      <c r="I298" s="61"/>
      <c r="J298" s="22"/>
      <c r="K298" s="22"/>
      <c r="L298" s="22"/>
      <c r="M298" s="22"/>
      <c r="N298" s="22"/>
      <c r="P298" s="17"/>
    </row>
    <row r="299" spans="1:16" ht="12.75" customHeight="1" x14ac:dyDescent="0.15">
      <c r="A299" s="17"/>
      <c r="B299" s="17"/>
      <c r="C299" s="17"/>
      <c r="E299" s="17"/>
      <c r="F299" s="17"/>
      <c r="I299" s="61"/>
      <c r="J299" s="22"/>
      <c r="K299" s="22"/>
      <c r="L299" s="22"/>
      <c r="M299" s="22"/>
      <c r="N299" s="22"/>
      <c r="P299" s="17"/>
    </row>
    <row r="300" spans="1:16" ht="12.75" customHeight="1" x14ac:dyDescent="0.15">
      <c r="A300" s="17"/>
      <c r="B300" s="17"/>
      <c r="C300" s="17"/>
      <c r="E300" s="17"/>
      <c r="F300" s="17"/>
      <c r="I300" s="61"/>
      <c r="J300" s="22"/>
      <c r="K300" s="22"/>
      <c r="L300" s="22"/>
      <c r="M300" s="22"/>
      <c r="N300" s="22"/>
      <c r="P300" s="17"/>
    </row>
    <row r="301" spans="1:16" ht="12.75" customHeight="1" x14ac:dyDescent="0.15">
      <c r="A301" s="17"/>
      <c r="B301" s="17"/>
      <c r="C301" s="17"/>
      <c r="E301" s="17"/>
      <c r="F301" s="17"/>
      <c r="I301" s="61"/>
      <c r="J301" s="22"/>
      <c r="K301" s="22"/>
      <c r="L301" s="22"/>
      <c r="M301" s="22"/>
      <c r="N301" s="22"/>
      <c r="P301" s="17"/>
    </row>
    <row r="302" spans="1:16" ht="12.75" customHeight="1" x14ac:dyDescent="0.15">
      <c r="A302" s="17"/>
      <c r="B302" s="17"/>
      <c r="C302" s="17"/>
      <c r="E302" s="17"/>
      <c r="F302" s="17"/>
      <c r="I302" s="61"/>
      <c r="J302" s="22"/>
      <c r="K302" s="22"/>
      <c r="L302" s="22"/>
      <c r="M302" s="22"/>
      <c r="N302" s="22"/>
      <c r="P302" s="17"/>
    </row>
    <row r="303" spans="1:16" ht="12.75" customHeight="1" x14ac:dyDescent="0.15">
      <c r="A303" s="17"/>
      <c r="B303" s="17"/>
      <c r="C303" s="17"/>
      <c r="E303" s="17"/>
      <c r="F303" s="17"/>
      <c r="I303" s="61"/>
      <c r="J303" s="22"/>
      <c r="K303" s="22"/>
      <c r="L303" s="22"/>
      <c r="M303" s="22"/>
      <c r="N303" s="22"/>
      <c r="P303" s="17"/>
    </row>
    <row r="304" spans="1:16" ht="12.75" customHeight="1" x14ac:dyDescent="0.15">
      <c r="A304" s="17"/>
      <c r="B304" s="17"/>
      <c r="C304" s="17"/>
      <c r="E304" s="17"/>
      <c r="F304" s="17"/>
      <c r="I304" s="61"/>
      <c r="J304" s="22"/>
      <c r="K304" s="22"/>
      <c r="L304" s="22"/>
      <c r="M304" s="22"/>
      <c r="N304" s="22"/>
      <c r="P304" s="17"/>
    </row>
    <row r="305" spans="1:16" ht="12.75" customHeight="1" x14ac:dyDescent="0.15">
      <c r="A305" s="17"/>
      <c r="B305" s="17"/>
      <c r="C305" s="17"/>
      <c r="E305" s="17"/>
      <c r="F305" s="17"/>
      <c r="I305" s="61"/>
      <c r="J305" s="22"/>
      <c r="K305" s="22"/>
      <c r="L305" s="22"/>
      <c r="M305" s="22"/>
      <c r="N305" s="22"/>
      <c r="P305" s="17"/>
    </row>
    <row r="306" spans="1:16" ht="12.75" customHeight="1" x14ac:dyDescent="0.15">
      <c r="A306" s="17"/>
      <c r="B306" s="17"/>
      <c r="C306" s="17"/>
      <c r="E306" s="17"/>
      <c r="F306" s="17"/>
      <c r="I306" s="61"/>
      <c r="J306" s="22"/>
      <c r="K306" s="22"/>
      <c r="L306" s="22"/>
      <c r="M306" s="22"/>
      <c r="N306" s="22"/>
      <c r="P306" s="17"/>
    </row>
    <row r="307" spans="1:16" ht="12.75" customHeight="1" x14ac:dyDescent="0.15">
      <c r="A307" s="17"/>
      <c r="B307" s="17"/>
      <c r="C307" s="17"/>
      <c r="E307" s="17"/>
      <c r="F307" s="17"/>
      <c r="I307" s="61"/>
      <c r="J307" s="22"/>
      <c r="K307" s="22"/>
      <c r="L307" s="22"/>
      <c r="M307" s="22"/>
      <c r="N307" s="22"/>
      <c r="P307" s="17"/>
    </row>
    <row r="308" spans="1:16" ht="12.75" customHeight="1" x14ac:dyDescent="0.15">
      <c r="A308" s="17"/>
      <c r="B308" s="17"/>
      <c r="C308" s="17"/>
      <c r="E308" s="17"/>
      <c r="F308" s="17"/>
      <c r="I308" s="61"/>
      <c r="J308" s="22"/>
      <c r="K308" s="22"/>
      <c r="L308" s="22"/>
      <c r="M308" s="22"/>
      <c r="N308" s="22"/>
      <c r="P308" s="17"/>
    </row>
    <row r="309" spans="1:16" ht="12.75" customHeight="1" x14ac:dyDescent="0.15">
      <c r="A309" s="17"/>
      <c r="B309" s="17"/>
      <c r="C309" s="17"/>
      <c r="E309" s="17"/>
      <c r="F309" s="17"/>
      <c r="I309" s="61"/>
      <c r="J309" s="22"/>
      <c r="K309" s="22"/>
      <c r="L309" s="22"/>
      <c r="M309" s="22"/>
      <c r="N309" s="22"/>
      <c r="P309" s="17"/>
    </row>
    <row r="310" spans="1:16" ht="12.75" customHeight="1" x14ac:dyDescent="0.15">
      <c r="A310" s="17"/>
      <c r="B310" s="17"/>
      <c r="C310" s="17"/>
      <c r="E310" s="17"/>
      <c r="F310" s="17"/>
      <c r="I310" s="61"/>
      <c r="J310" s="22"/>
      <c r="K310" s="22"/>
      <c r="L310" s="22"/>
      <c r="M310" s="22"/>
      <c r="N310" s="22"/>
      <c r="P310" s="17"/>
    </row>
    <row r="311" spans="1:16" ht="12.75" customHeight="1" x14ac:dyDescent="0.15">
      <c r="A311" s="17"/>
      <c r="B311" s="17"/>
      <c r="C311" s="17"/>
      <c r="E311" s="17"/>
      <c r="F311" s="17"/>
      <c r="I311" s="61"/>
      <c r="J311" s="22"/>
      <c r="K311" s="22"/>
      <c r="L311" s="22"/>
      <c r="M311" s="22"/>
      <c r="N311" s="22"/>
      <c r="P311" s="17"/>
    </row>
    <row r="312" spans="1:16" ht="12.75" customHeight="1" x14ac:dyDescent="0.15">
      <c r="A312" s="17"/>
      <c r="B312" s="17"/>
      <c r="C312" s="17"/>
      <c r="E312" s="17"/>
      <c r="F312" s="17"/>
      <c r="I312" s="61"/>
      <c r="J312" s="22"/>
      <c r="K312" s="22"/>
      <c r="L312" s="22"/>
      <c r="M312" s="22"/>
      <c r="N312" s="22"/>
      <c r="P312" s="17"/>
    </row>
    <row r="313" spans="1:16" ht="12.75" customHeight="1" x14ac:dyDescent="0.15">
      <c r="A313" s="17"/>
      <c r="B313" s="17"/>
      <c r="C313" s="17"/>
      <c r="E313" s="17"/>
      <c r="F313" s="17"/>
      <c r="I313" s="61"/>
      <c r="J313" s="22"/>
      <c r="K313" s="22"/>
      <c r="L313" s="22"/>
      <c r="M313" s="22"/>
      <c r="N313" s="22"/>
      <c r="P313" s="17"/>
    </row>
    <row r="314" spans="1:16" ht="12.75" customHeight="1" x14ac:dyDescent="0.15">
      <c r="A314" s="17"/>
      <c r="B314" s="17"/>
      <c r="C314" s="17"/>
      <c r="E314" s="17"/>
      <c r="F314" s="17"/>
      <c r="I314" s="61"/>
      <c r="J314" s="22"/>
      <c r="K314" s="22"/>
      <c r="L314" s="22"/>
      <c r="M314" s="22"/>
      <c r="N314" s="22"/>
      <c r="P314" s="17"/>
    </row>
    <row r="315" spans="1:16" ht="12.75" customHeight="1" x14ac:dyDescent="0.15">
      <c r="A315" s="17"/>
      <c r="B315" s="17"/>
      <c r="C315" s="17"/>
      <c r="E315" s="17"/>
      <c r="F315" s="17"/>
      <c r="I315" s="61"/>
      <c r="J315" s="22"/>
      <c r="K315" s="22"/>
      <c r="L315" s="22"/>
      <c r="M315" s="22"/>
      <c r="N315" s="22"/>
      <c r="P315" s="17"/>
    </row>
    <row r="316" spans="1:16" ht="12.75" customHeight="1" x14ac:dyDescent="0.15">
      <c r="A316" s="17"/>
      <c r="B316" s="17"/>
      <c r="C316" s="17"/>
      <c r="E316" s="17"/>
      <c r="F316" s="17"/>
      <c r="I316" s="61"/>
      <c r="J316" s="22"/>
      <c r="K316" s="22"/>
      <c r="L316" s="22"/>
      <c r="M316" s="22"/>
      <c r="N316" s="22"/>
      <c r="P316" s="17"/>
    </row>
    <row r="317" spans="1:16" ht="12.75" customHeight="1" x14ac:dyDescent="0.15">
      <c r="A317" s="17"/>
      <c r="B317" s="17"/>
      <c r="C317" s="17"/>
      <c r="E317" s="17"/>
      <c r="F317" s="17"/>
      <c r="I317" s="61"/>
      <c r="J317" s="22"/>
      <c r="K317" s="22"/>
      <c r="L317" s="22"/>
      <c r="M317" s="22"/>
      <c r="N317" s="22"/>
      <c r="P317" s="17"/>
    </row>
    <row r="318" spans="1:16" ht="12.75" customHeight="1" x14ac:dyDescent="0.15">
      <c r="A318" s="17"/>
      <c r="B318" s="17"/>
      <c r="C318" s="17"/>
      <c r="E318" s="17"/>
      <c r="F318" s="17"/>
      <c r="I318" s="61"/>
      <c r="J318" s="22"/>
      <c r="K318" s="22"/>
      <c r="L318" s="22"/>
      <c r="M318" s="22"/>
      <c r="N318" s="22"/>
      <c r="P318" s="17"/>
    </row>
    <row r="319" spans="1:16" ht="12.75" customHeight="1" x14ac:dyDescent="0.15">
      <c r="A319" s="17"/>
      <c r="B319" s="17"/>
      <c r="C319" s="17"/>
      <c r="E319" s="17"/>
      <c r="F319" s="17"/>
      <c r="I319" s="61"/>
      <c r="J319" s="22"/>
      <c r="K319" s="22"/>
      <c r="L319" s="22"/>
      <c r="M319" s="22"/>
      <c r="N319" s="22"/>
      <c r="P319" s="17"/>
    </row>
    <row r="320" spans="1:16" ht="12.75" customHeight="1" x14ac:dyDescent="0.15">
      <c r="A320" s="17"/>
      <c r="B320" s="17"/>
      <c r="C320" s="17"/>
      <c r="E320" s="17"/>
      <c r="F320" s="17"/>
      <c r="I320" s="61"/>
      <c r="J320" s="22"/>
      <c r="K320" s="22"/>
      <c r="L320" s="22"/>
      <c r="M320" s="22"/>
      <c r="N320" s="22"/>
      <c r="P320" s="17"/>
    </row>
    <row r="321" spans="1:16" ht="12.75" customHeight="1" x14ac:dyDescent="0.15">
      <c r="A321" s="17"/>
      <c r="B321" s="17"/>
      <c r="C321" s="17"/>
      <c r="E321" s="17"/>
      <c r="F321" s="17"/>
      <c r="I321" s="61"/>
      <c r="J321" s="22"/>
      <c r="K321" s="22"/>
      <c r="L321" s="22"/>
      <c r="M321" s="22"/>
      <c r="N321" s="22"/>
      <c r="P321" s="17"/>
    </row>
    <row r="322" spans="1:16" ht="12.75" customHeight="1" x14ac:dyDescent="0.15">
      <c r="A322" s="17"/>
      <c r="B322" s="17"/>
      <c r="C322" s="17"/>
      <c r="E322" s="17"/>
      <c r="F322" s="17"/>
      <c r="I322" s="61"/>
      <c r="J322" s="22"/>
      <c r="K322" s="22"/>
      <c r="L322" s="22"/>
      <c r="M322" s="22"/>
      <c r="N322" s="22"/>
      <c r="P322" s="17"/>
    </row>
    <row r="323" spans="1:16" ht="12.75" customHeight="1" x14ac:dyDescent="0.15">
      <c r="A323" s="17"/>
      <c r="B323" s="17"/>
      <c r="C323" s="17"/>
      <c r="E323" s="17"/>
      <c r="F323" s="17"/>
      <c r="I323" s="61"/>
      <c r="J323" s="22"/>
      <c r="K323" s="22"/>
      <c r="L323" s="22"/>
      <c r="M323" s="22"/>
      <c r="N323" s="22"/>
      <c r="P323" s="17"/>
    </row>
    <row r="324" spans="1:16" ht="12.75" customHeight="1" x14ac:dyDescent="0.15">
      <c r="A324" s="17"/>
      <c r="B324" s="17"/>
      <c r="C324" s="17"/>
      <c r="E324" s="17"/>
      <c r="F324" s="17"/>
      <c r="I324" s="61"/>
      <c r="J324" s="22"/>
      <c r="K324" s="22"/>
      <c r="L324" s="22"/>
      <c r="M324" s="22"/>
      <c r="N324" s="22"/>
      <c r="P324" s="17"/>
    </row>
    <row r="325" spans="1:16" ht="12.75" customHeight="1" x14ac:dyDescent="0.15">
      <c r="A325" s="17"/>
      <c r="B325" s="17"/>
      <c r="C325" s="17"/>
      <c r="E325" s="17"/>
      <c r="F325" s="17"/>
      <c r="I325" s="61"/>
      <c r="J325" s="22"/>
      <c r="K325" s="22"/>
      <c r="L325" s="22"/>
      <c r="M325" s="22"/>
      <c r="N325" s="22"/>
      <c r="P325" s="17"/>
    </row>
    <row r="326" spans="1:16" ht="12.75" customHeight="1" x14ac:dyDescent="0.15">
      <c r="A326" s="17"/>
      <c r="B326" s="17"/>
      <c r="C326" s="17"/>
      <c r="E326" s="17"/>
      <c r="F326" s="17"/>
      <c r="I326" s="61"/>
      <c r="J326" s="22"/>
      <c r="K326" s="22"/>
      <c r="L326" s="22"/>
      <c r="M326" s="22"/>
      <c r="N326" s="22"/>
      <c r="P326" s="17"/>
    </row>
    <row r="327" spans="1:16" ht="12.75" customHeight="1" x14ac:dyDescent="0.15">
      <c r="A327" s="17"/>
      <c r="B327" s="17"/>
      <c r="C327" s="17"/>
      <c r="E327" s="17"/>
      <c r="F327" s="17"/>
      <c r="I327" s="61"/>
      <c r="J327" s="22"/>
      <c r="K327" s="22"/>
      <c r="L327" s="22"/>
      <c r="M327" s="22"/>
      <c r="N327" s="22"/>
      <c r="P327" s="17"/>
    </row>
    <row r="328" spans="1:16" ht="12.75" customHeight="1" x14ac:dyDescent="0.15">
      <c r="A328" s="17"/>
      <c r="B328" s="17"/>
      <c r="C328" s="17"/>
      <c r="E328" s="17"/>
      <c r="F328" s="17"/>
      <c r="I328" s="61"/>
      <c r="J328" s="22"/>
      <c r="K328" s="22"/>
      <c r="L328" s="22"/>
      <c r="M328" s="22"/>
      <c r="N328" s="22"/>
      <c r="P328" s="17"/>
    </row>
    <row r="329" spans="1:16" ht="12.75" customHeight="1" x14ac:dyDescent="0.15">
      <c r="A329" s="17"/>
      <c r="B329" s="17"/>
      <c r="C329" s="17"/>
      <c r="E329" s="17"/>
      <c r="F329" s="17"/>
      <c r="I329" s="61"/>
      <c r="J329" s="22"/>
      <c r="K329" s="22"/>
      <c r="L329" s="22"/>
      <c r="M329" s="22"/>
      <c r="N329" s="22"/>
      <c r="P329" s="17"/>
    </row>
    <row r="330" spans="1:16" ht="12.75" customHeight="1" x14ac:dyDescent="0.15">
      <c r="A330" s="17"/>
      <c r="B330" s="17"/>
      <c r="C330" s="17"/>
      <c r="E330" s="17"/>
      <c r="F330" s="17"/>
      <c r="I330" s="61"/>
      <c r="J330" s="22"/>
      <c r="K330" s="22"/>
      <c r="L330" s="22"/>
      <c r="M330" s="22"/>
      <c r="N330" s="22"/>
      <c r="P330" s="17"/>
    </row>
    <row r="331" spans="1:16" ht="12.75" customHeight="1" x14ac:dyDescent="0.15">
      <c r="A331" s="17"/>
      <c r="B331" s="17"/>
      <c r="C331" s="17"/>
      <c r="E331" s="17"/>
      <c r="F331" s="17"/>
      <c r="I331" s="61"/>
      <c r="J331" s="22"/>
      <c r="K331" s="22"/>
      <c r="L331" s="22"/>
      <c r="M331" s="22"/>
      <c r="N331" s="22"/>
      <c r="P331" s="17"/>
    </row>
    <row r="332" spans="1:16" ht="12.75" customHeight="1" x14ac:dyDescent="0.15">
      <c r="A332" s="17"/>
      <c r="B332" s="17"/>
      <c r="C332" s="17"/>
      <c r="E332" s="17"/>
      <c r="F332" s="17"/>
      <c r="I332" s="61"/>
      <c r="J332" s="22"/>
      <c r="K332" s="22"/>
      <c r="L332" s="22"/>
      <c r="M332" s="22"/>
      <c r="N332" s="22"/>
      <c r="P332" s="17"/>
    </row>
    <row r="333" spans="1:16" ht="12.75" customHeight="1" x14ac:dyDescent="0.15">
      <c r="A333" s="17"/>
      <c r="B333" s="17"/>
      <c r="C333" s="17"/>
      <c r="E333" s="17"/>
      <c r="F333" s="17"/>
      <c r="I333" s="61"/>
      <c r="J333" s="22"/>
      <c r="K333" s="22"/>
      <c r="L333" s="22"/>
      <c r="M333" s="22"/>
      <c r="N333" s="22"/>
      <c r="P333" s="17"/>
    </row>
    <row r="334" spans="1:16" ht="12.75" customHeight="1" x14ac:dyDescent="0.15">
      <c r="A334" s="17"/>
      <c r="B334" s="17"/>
      <c r="C334" s="17"/>
      <c r="E334" s="17"/>
      <c r="F334" s="17"/>
      <c r="I334" s="61"/>
      <c r="J334" s="22"/>
      <c r="K334" s="22"/>
      <c r="L334" s="22"/>
      <c r="M334" s="22"/>
      <c r="N334" s="22"/>
      <c r="P334" s="17"/>
    </row>
    <row r="335" spans="1:16" ht="12.75" customHeight="1" x14ac:dyDescent="0.15">
      <c r="A335" s="17"/>
      <c r="B335" s="17"/>
      <c r="C335" s="17"/>
      <c r="E335" s="17"/>
      <c r="F335" s="17"/>
      <c r="I335" s="61"/>
      <c r="J335" s="22"/>
      <c r="K335" s="22"/>
      <c r="L335" s="22"/>
      <c r="M335" s="22"/>
      <c r="N335" s="22"/>
      <c r="P335" s="17"/>
    </row>
    <row r="336" spans="1:16" ht="12.75" customHeight="1" x14ac:dyDescent="0.15">
      <c r="A336" s="17"/>
      <c r="B336" s="17"/>
      <c r="C336" s="17"/>
      <c r="E336" s="17"/>
      <c r="F336" s="17"/>
      <c r="I336" s="61"/>
      <c r="J336" s="22"/>
      <c r="K336" s="22"/>
      <c r="L336" s="22"/>
      <c r="M336" s="22"/>
      <c r="N336" s="22"/>
      <c r="P336" s="17"/>
    </row>
    <row r="337" spans="1:16" ht="12.75" customHeight="1" x14ac:dyDescent="0.15">
      <c r="A337" s="17"/>
      <c r="B337" s="17"/>
      <c r="C337" s="17"/>
      <c r="E337" s="17"/>
      <c r="F337" s="17"/>
      <c r="I337" s="61"/>
      <c r="J337" s="22"/>
      <c r="K337" s="22"/>
      <c r="L337" s="22"/>
      <c r="M337" s="22"/>
      <c r="N337" s="22"/>
      <c r="P337" s="17"/>
    </row>
    <row r="338" spans="1:16" ht="12.75" customHeight="1" x14ac:dyDescent="0.15">
      <c r="A338" s="17"/>
      <c r="B338" s="17"/>
      <c r="C338" s="17"/>
      <c r="E338" s="17"/>
      <c r="F338" s="17"/>
      <c r="I338" s="61"/>
      <c r="J338" s="22"/>
      <c r="K338" s="22"/>
      <c r="L338" s="22"/>
      <c r="M338" s="22"/>
      <c r="N338" s="22"/>
      <c r="P338" s="17"/>
    </row>
    <row r="339" spans="1:16" ht="12.75" customHeight="1" x14ac:dyDescent="0.15">
      <c r="A339" s="17"/>
      <c r="B339" s="17"/>
      <c r="C339" s="17"/>
      <c r="E339" s="17"/>
      <c r="F339" s="17"/>
      <c r="I339" s="61"/>
      <c r="J339" s="22"/>
      <c r="K339" s="22"/>
      <c r="L339" s="22"/>
      <c r="M339" s="22"/>
      <c r="N339" s="22"/>
      <c r="P339" s="17"/>
    </row>
    <row r="340" spans="1:16" ht="12.75" customHeight="1" x14ac:dyDescent="0.15">
      <c r="A340" s="17"/>
      <c r="B340" s="17"/>
      <c r="C340" s="17"/>
      <c r="E340" s="17"/>
      <c r="F340" s="17"/>
      <c r="I340" s="61"/>
      <c r="J340" s="22"/>
      <c r="K340" s="22"/>
      <c r="L340" s="22"/>
      <c r="M340" s="22"/>
      <c r="N340" s="22"/>
      <c r="P340" s="17"/>
    </row>
    <row r="341" spans="1:16" ht="12.75" customHeight="1" x14ac:dyDescent="0.15">
      <c r="A341" s="17"/>
      <c r="B341" s="17"/>
      <c r="C341" s="17"/>
      <c r="E341" s="17"/>
      <c r="F341" s="17"/>
      <c r="I341" s="61"/>
      <c r="J341" s="22"/>
      <c r="K341" s="22"/>
      <c r="L341" s="22"/>
      <c r="M341" s="22"/>
      <c r="N341" s="22"/>
      <c r="P341" s="17"/>
    </row>
    <row r="342" spans="1:16" ht="12.75" customHeight="1" x14ac:dyDescent="0.15">
      <c r="A342" s="17"/>
      <c r="B342" s="17"/>
      <c r="C342" s="17"/>
      <c r="E342" s="17"/>
      <c r="F342" s="17"/>
      <c r="I342" s="61"/>
      <c r="J342" s="22"/>
      <c r="K342" s="22"/>
      <c r="L342" s="22"/>
      <c r="M342" s="22"/>
      <c r="N342" s="22"/>
      <c r="P342" s="17"/>
    </row>
    <row r="343" spans="1:16" ht="12.75" customHeight="1" x14ac:dyDescent="0.15">
      <c r="A343" s="17"/>
      <c r="B343" s="17"/>
      <c r="C343" s="17"/>
      <c r="E343" s="17"/>
      <c r="F343" s="17"/>
      <c r="I343" s="61"/>
      <c r="J343" s="22"/>
      <c r="K343" s="22"/>
      <c r="L343" s="22"/>
      <c r="M343" s="22"/>
      <c r="N343" s="22"/>
      <c r="P343" s="17"/>
    </row>
    <row r="344" spans="1:16" ht="12.75" customHeight="1" x14ac:dyDescent="0.15">
      <c r="A344" s="17"/>
      <c r="B344" s="17"/>
      <c r="C344" s="17"/>
      <c r="E344" s="17"/>
      <c r="F344" s="17"/>
      <c r="I344" s="61"/>
      <c r="J344" s="22"/>
      <c r="K344" s="22"/>
      <c r="L344" s="22"/>
      <c r="M344" s="22"/>
      <c r="N344" s="22"/>
      <c r="P344" s="17"/>
    </row>
    <row r="345" spans="1:16" ht="12.75" customHeight="1" x14ac:dyDescent="0.15">
      <c r="A345" s="17"/>
      <c r="B345" s="17"/>
      <c r="C345" s="17"/>
      <c r="E345" s="17"/>
      <c r="F345" s="17"/>
      <c r="I345" s="61"/>
      <c r="J345" s="22"/>
      <c r="K345" s="22"/>
      <c r="L345" s="22"/>
      <c r="M345" s="22"/>
      <c r="N345" s="22"/>
      <c r="P345" s="17"/>
    </row>
    <row r="346" spans="1:16" ht="12.75" customHeight="1" x14ac:dyDescent="0.15">
      <c r="A346" s="17"/>
      <c r="B346" s="17"/>
      <c r="C346" s="17"/>
      <c r="E346" s="17"/>
      <c r="F346" s="17"/>
      <c r="I346" s="61"/>
      <c r="J346" s="22"/>
      <c r="K346" s="22"/>
      <c r="L346" s="22"/>
      <c r="M346" s="22"/>
      <c r="N346" s="22"/>
      <c r="P346" s="17"/>
    </row>
    <row r="347" spans="1:16" ht="12.75" customHeight="1" x14ac:dyDescent="0.15">
      <c r="A347" s="17"/>
      <c r="B347" s="17"/>
      <c r="C347" s="17"/>
      <c r="E347" s="17"/>
      <c r="F347" s="17"/>
      <c r="I347" s="61"/>
      <c r="J347" s="22"/>
      <c r="K347" s="22"/>
      <c r="L347" s="22"/>
      <c r="M347" s="22"/>
      <c r="N347" s="22"/>
      <c r="P347" s="17"/>
    </row>
    <row r="348" spans="1:16" ht="12.75" customHeight="1" x14ac:dyDescent="0.15">
      <c r="A348" s="17"/>
      <c r="B348" s="17"/>
      <c r="C348" s="17"/>
      <c r="E348" s="17"/>
      <c r="F348" s="17"/>
      <c r="I348" s="61"/>
      <c r="J348" s="22"/>
      <c r="K348" s="22"/>
      <c r="L348" s="22"/>
      <c r="M348" s="22"/>
      <c r="N348" s="22"/>
      <c r="P348" s="17"/>
    </row>
    <row r="349" spans="1:16" ht="12.75" customHeight="1" x14ac:dyDescent="0.15">
      <c r="A349" s="17"/>
      <c r="B349" s="17"/>
      <c r="C349" s="17"/>
      <c r="E349" s="17"/>
      <c r="F349" s="17"/>
      <c r="I349" s="61"/>
      <c r="J349" s="22"/>
      <c r="K349" s="22"/>
      <c r="L349" s="22"/>
      <c r="M349" s="22"/>
      <c r="N349" s="22"/>
      <c r="P349" s="17"/>
    </row>
    <row r="350" spans="1:16" ht="12.75" customHeight="1" x14ac:dyDescent="0.15">
      <c r="A350" s="17"/>
      <c r="B350" s="17"/>
      <c r="C350" s="17"/>
      <c r="E350" s="17"/>
      <c r="F350" s="17"/>
      <c r="I350" s="61"/>
      <c r="J350" s="22"/>
      <c r="K350" s="22"/>
      <c r="L350" s="22"/>
      <c r="M350" s="22"/>
      <c r="N350" s="22"/>
      <c r="P350" s="17"/>
    </row>
    <row r="351" spans="1:16" ht="12.75" customHeight="1" x14ac:dyDescent="0.15">
      <c r="A351" s="17"/>
      <c r="B351" s="17"/>
      <c r="C351" s="17"/>
      <c r="E351" s="17"/>
      <c r="F351" s="17"/>
      <c r="I351" s="61"/>
      <c r="J351" s="22"/>
      <c r="K351" s="22"/>
      <c r="L351" s="22"/>
      <c r="M351" s="22"/>
      <c r="N351" s="22"/>
      <c r="P351" s="17"/>
    </row>
    <row r="352" spans="1:16" ht="12.75" customHeight="1" x14ac:dyDescent="0.15">
      <c r="A352" s="17"/>
      <c r="B352" s="17"/>
      <c r="C352" s="17"/>
      <c r="E352" s="17"/>
      <c r="F352" s="17"/>
      <c r="I352" s="61"/>
      <c r="J352" s="22"/>
      <c r="K352" s="22"/>
      <c r="L352" s="22"/>
      <c r="M352" s="22"/>
      <c r="N352" s="22"/>
      <c r="P352" s="17"/>
    </row>
    <row r="353" spans="1:16" ht="12.75" customHeight="1" x14ac:dyDescent="0.15">
      <c r="A353" s="17"/>
      <c r="B353" s="17"/>
      <c r="C353" s="17"/>
      <c r="E353" s="17"/>
      <c r="F353" s="17"/>
      <c r="I353" s="61"/>
      <c r="J353" s="22"/>
      <c r="K353" s="22"/>
      <c r="L353" s="22"/>
      <c r="M353" s="22"/>
      <c r="N353" s="22"/>
      <c r="P353" s="17"/>
    </row>
    <row r="354" spans="1:16" ht="12.75" customHeight="1" x14ac:dyDescent="0.15">
      <c r="A354" s="17"/>
      <c r="B354" s="17"/>
      <c r="C354" s="17"/>
      <c r="E354" s="17"/>
      <c r="F354" s="17"/>
      <c r="I354" s="61"/>
      <c r="J354" s="22"/>
      <c r="K354" s="22"/>
      <c r="L354" s="22"/>
      <c r="M354" s="22"/>
      <c r="N354" s="22"/>
      <c r="P354" s="17"/>
    </row>
    <row r="355" spans="1:16" ht="12.75" customHeight="1" x14ac:dyDescent="0.15">
      <c r="A355" s="17"/>
      <c r="B355" s="17"/>
      <c r="C355" s="17"/>
      <c r="E355" s="17"/>
      <c r="F355" s="17"/>
      <c r="I355" s="61"/>
      <c r="J355" s="22"/>
      <c r="K355" s="22"/>
      <c r="L355" s="22"/>
      <c r="M355" s="22"/>
      <c r="N355" s="22"/>
      <c r="P355" s="17"/>
    </row>
    <row r="356" spans="1:16" ht="12.75" customHeight="1" x14ac:dyDescent="0.15">
      <c r="A356" s="17"/>
      <c r="B356" s="17"/>
      <c r="C356" s="17"/>
      <c r="E356" s="17"/>
      <c r="F356" s="17"/>
      <c r="I356" s="61"/>
      <c r="J356" s="22"/>
      <c r="K356" s="22"/>
      <c r="L356" s="22"/>
      <c r="M356" s="22"/>
      <c r="N356" s="22"/>
      <c r="P356" s="17"/>
    </row>
    <row r="357" spans="1:16" ht="12.75" customHeight="1" x14ac:dyDescent="0.15">
      <c r="A357" s="17"/>
      <c r="B357" s="17"/>
      <c r="C357" s="17"/>
      <c r="E357" s="17"/>
      <c r="F357" s="17"/>
      <c r="I357" s="61"/>
      <c r="J357" s="22"/>
      <c r="K357" s="22"/>
      <c r="L357" s="22"/>
      <c r="M357" s="22"/>
      <c r="N357" s="22"/>
      <c r="P357" s="17"/>
    </row>
    <row r="358" spans="1:16" ht="12.75" customHeight="1" x14ac:dyDescent="0.15">
      <c r="A358" s="17"/>
      <c r="B358" s="17"/>
      <c r="C358" s="17"/>
      <c r="E358" s="17"/>
      <c r="F358" s="17"/>
      <c r="I358" s="61"/>
      <c r="J358" s="22"/>
      <c r="K358" s="22"/>
      <c r="L358" s="22"/>
      <c r="M358" s="22"/>
      <c r="N358" s="22"/>
      <c r="P358" s="17"/>
    </row>
    <row r="359" spans="1:16" ht="12.75" customHeight="1" x14ac:dyDescent="0.15">
      <c r="A359" s="17"/>
      <c r="B359" s="17"/>
      <c r="C359" s="17"/>
      <c r="E359" s="17"/>
      <c r="F359" s="17"/>
      <c r="I359" s="61"/>
      <c r="J359" s="22"/>
      <c r="K359" s="22"/>
      <c r="L359" s="22"/>
      <c r="M359" s="22"/>
      <c r="N359" s="22"/>
      <c r="P359" s="17"/>
    </row>
    <row r="360" spans="1:16" ht="12.75" customHeight="1" x14ac:dyDescent="0.15">
      <c r="A360" s="17"/>
      <c r="B360" s="17"/>
      <c r="C360" s="17"/>
      <c r="E360" s="17"/>
      <c r="F360" s="17"/>
      <c r="I360" s="61"/>
      <c r="J360" s="22"/>
      <c r="K360" s="22"/>
      <c r="L360" s="22"/>
      <c r="M360" s="22"/>
      <c r="N360" s="22"/>
      <c r="P360" s="17"/>
    </row>
    <row r="361" spans="1:16" ht="12.75" customHeight="1" x14ac:dyDescent="0.15">
      <c r="A361" s="17"/>
      <c r="B361" s="17"/>
      <c r="C361" s="17"/>
      <c r="E361" s="17"/>
      <c r="F361" s="17"/>
      <c r="I361" s="61"/>
      <c r="J361" s="22"/>
      <c r="K361" s="22"/>
      <c r="L361" s="22"/>
      <c r="M361" s="22"/>
      <c r="N361" s="22"/>
      <c r="P361" s="17"/>
    </row>
    <row r="362" spans="1:16" ht="12.75" customHeight="1" x14ac:dyDescent="0.15">
      <c r="A362" s="17"/>
      <c r="B362" s="17"/>
      <c r="C362" s="17"/>
      <c r="E362" s="17"/>
      <c r="F362" s="17"/>
      <c r="I362" s="61"/>
      <c r="J362" s="22"/>
      <c r="K362" s="22"/>
      <c r="L362" s="22"/>
      <c r="M362" s="22"/>
      <c r="N362" s="22"/>
      <c r="P362" s="17"/>
    </row>
    <row r="363" spans="1:16" ht="12.75" customHeight="1" x14ac:dyDescent="0.15">
      <c r="A363" s="17"/>
      <c r="B363" s="17"/>
      <c r="C363" s="17"/>
      <c r="E363" s="17"/>
      <c r="F363" s="17"/>
      <c r="I363" s="61"/>
      <c r="J363" s="22"/>
      <c r="K363" s="22"/>
      <c r="L363" s="22"/>
      <c r="M363" s="22"/>
      <c r="N363" s="22"/>
      <c r="P363" s="17"/>
    </row>
    <row r="364" spans="1:16" ht="12.75" customHeight="1" x14ac:dyDescent="0.15">
      <c r="A364" s="17"/>
      <c r="B364" s="17"/>
      <c r="C364" s="17"/>
      <c r="E364" s="17"/>
      <c r="F364" s="17"/>
      <c r="I364" s="61"/>
      <c r="J364" s="22"/>
      <c r="K364" s="22"/>
      <c r="L364" s="22"/>
      <c r="M364" s="22"/>
      <c r="N364" s="22"/>
      <c r="P364" s="17"/>
    </row>
    <row r="365" spans="1:16" ht="12.75" customHeight="1" x14ac:dyDescent="0.15">
      <c r="A365" s="17"/>
      <c r="B365" s="17"/>
      <c r="C365" s="17"/>
      <c r="E365" s="17"/>
      <c r="F365" s="17"/>
      <c r="I365" s="61"/>
      <c r="J365" s="22"/>
      <c r="K365" s="22"/>
      <c r="L365" s="22"/>
      <c r="M365" s="22"/>
      <c r="N365" s="22"/>
      <c r="P365" s="17"/>
    </row>
    <row r="366" spans="1:16" ht="12.75" customHeight="1" x14ac:dyDescent="0.15">
      <c r="A366" s="17"/>
      <c r="B366" s="17"/>
      <c r="C366" s="17"/>
      <c r="E366" s="17"/>
      <c r="F366" s="17"/>
      <c r="I366" s="61"/>
      <c r="J366" s="22"/>
      <c r="K366" s="22"/>
      <c r="L366" s="22"/>
      <c r="M366" s="22"/>
      <c r="N366" s="22"/>
      <c r="P366" s="17"/>
    </row>
    <row r="367" spans="1:16" ht="12.75" customHeight="1" x14ac:dyDescent="0.15">
      <c r="A367" s="17"/>
      <c r="B367" s="17"/>
      <c r="C367" s="17"/>
      <c r="E367" s="17"/>
      <c r="F367" s="17"/>
      <c r="I367" s="61"/>
      <c r="J367" s="22"/>
      <c r="K367" s="22"/>
      <c r="L367" s="22"/>
      <c r="M367" s="22"/>
      <c r="N367" s="22"/>
      <c r="P367" s="17"/>
    </row>
    <row r="368" spans="1:16" ht="12.75" customHeight="1" x14ac:dyDescent="0.15">
      <c r="A368" s="17"/>
      <c r="B368" s="17"/>
      <c r="C368" s="17"/>
      <c r="E368" s="17"/>
      <c r="F368" s="17"/>
      <c r="I368" s="61"/>
      <c r="J368" s="22"/>
      <c r="K368" s="22"/>
      <c r="L368" s="22"/>
      <c r="M368" s="22"/>
      <c r="N368" s="22"/>
      <c r="P368" s="17"/>
    </row>
    <row r="369" spans="1:16" ht="12.75" customHeight="1" x14ac:dyDescent="0.15">
      <c r="A369" s="17"/>
      <c r="B369" s="17"/>
      <c r="C369" s="17"/>
      <c r="E369" s="17"/>
      <c r="F369" s="17"/>
      <c r="I369" s="61"/>
      <c r="J369" s="22"/>
      <c r="K369" s="22"/>
      <c r="L369" s="22"/>
      <c r="M369" s="22"/>
      <c r="N369" s="22"/>
      <c r="P369" s="17"/>
    </row>
    <row r="370" spans="1:16" ht="12.75" customHeight="1" x14ac:dyDescent="0.15">
      <c r="A370" s="17"/>
      <c r="B370" s="17"/>
      <c r="C370" s="17"/>
      <c r="E370" s="17"/>
      <c r="F370" s="17"/>
      <c r="I370" s="61"/>
      <c r="J370" s="22"/>
      <c r="K370" s="22"/>
      <c r="L370" s="22"/>
      <c r="M370" s="22"/>
      <c r="N370" s="22"/>
      <c r="P370" s="17"/>
    </row>
    <row r="371" spans="1:16" ht="12.75" customHeight="1" x14ac:dyDescent="0.15">
      <c r="A371" s="17"/>
      <c r="B371" s="17"/>
      <c r="C371" s="17"/>
      <c r="E371" s="17"/>
      <c r="F371" s="17"/>
      <c r="I371" s="61"/>
      <c r="J371" s="22"/>
      <c r="K371" s="22"/>
      <c r="L371" s="22"/>
      <c r="M371" s="22"/>
      <c r="N371" s="22"/>
      <c r="P371" s="17"/>
    </row>
    <row r="372" spans="1:16" ht="12.75" customHeight="1" x14ac:dyDescent="0.15">
      <c r="A372" s="17"/>
      <c r="B372" s="17"/>
      <c r="C372" s="17"/>
      <c r="E372" s="17"/>
      <c r="F372" s="17"/>
      <c r="I372" s="61"/>
      <c r="J372" s="22"/>
      <c r="K372" s="22"/>
      <c r="L372" s="22"/>
      <c r="M372" s="22"/>
      <c r="N372" s="22"/>
      <c r="P372" s="17"/>
    </row>
    <row r="373" spans="1:16" ht="12.75" customHeight="1" x14ac:dyDescent="0.15">
      <c r="A373" s="17"/>
      <c r="B373" s="17"/>
      <c r="C373" s="17"/>
      <c r="E373" s="17"/>
      <c r="F373" s="17"/>
      <c r="I373" s="61"/>
      <c r="J373" s="22"/>
      <c r="K373" s="22"/>
      <c r="L373" s="22"/>
      <c r="M373" s="22"/>
      <c r="N373" s="22"/>
      <c r="P373" s="17"/>
    </row>
    <row r="374" spans="1:16" ht="12.75" customHeight="1" x14ac:dyDescent="0.15">
      <c r="A374" s="17"/>
      <c r="B374" s="17"/>
      <c r="C374" s="17"/>
      <c r="E374" s="17"/>
      <c r="F374" s="17"/>
      <c r="I374" s="61"/>
      <c r="J374" s="22"/>
      <c r="K374" s="22"/>
      <c r="L374" s="22"/>
      <c r="M374" s="22"/>
      <c r="N374" s="22"/>
      <c r="P374" s="17"/>
    </row>
    <row r="375" spans="1:16" ht="12.75" customHeight="1" x14ac:dyDescent="0.15">
      <c r="A375" s="17"/>
      <c r="B375" s="17"/>
      <c r="C375" s="17"/>
      <c r="E375" s="17"/>
      <c r="F375" s="17"/>
      <c r="I375" s="61"/>
      <c r="J375" s="22"/>
      <c r="K375" s="22"/>
      <c r="L375" s="22"/>
      <c r="M375" s="22"/>
      <c r="N375" s="22"/>
      <c r="P375" s="17"/>
    </row>
    <row r="376" spans="1:16" ht="12.75" customHeight="1" x14ac:dyDescent="0.15">
      <c r="A376" s="17"/>
      <c r="B376" s="17"/>
      <c r="C376" s="17"/>
      <c r="E376" s="17"/>
      <c r="F376" s="17"/>
      <c r="I376" s="61"/>
      <c r="J376" s="22"/>
      <c r="K376" s="22"/>
      <c r="L376" s="22"/>
      <c r="M376" s="22"/>
      <c r="N376" s="22"/>
      <c r="P376" s="17"/>
    </row>
    <row r="377" spans="1:16" ht="12.75" customHeight="1" x14ac:dyDescent="0.15">
      <c r="A377" s="17"/>
      <c r="B377" s="17"/>
      <c r="C377" s="17"/>
      <c r="E377" s="17"/>
      <c r="F377" s="17"/>
      <c r="I377" s="61"/>
      <c r="J377" s="22"/>
      <c r="K377" s="22"/>
      <c r="L377" s="22"/>
      <c r="M377" s="22"/>
      <c r="N377" s="22"/>
      <c r="P377" s="17"/>
    </row>
    <row r="378" spans="1:16" ht="12.75" customHeight="1" x14ac:dyDescent="0.15">
      <c r="A378" s="17"/>
      <c r="B378" s="17"/>
      <c r="C378" s="17"/>
      <c r="E378" s="17"/>
      <c r="F378" s="17"/>
      <c r="I378" s="61"/>
      <c r="J378" s="22"/>
      <c r="K378" s="22"/>
      <c r="L378" s="22"/>
      <c r="M378" s="22"/>
      <c r="N378" s="22"/>
      <c r="P378" s="17"/>
    </row>
    <row r="379" spans="1:16" ht="12.75" customHeight="1" x14ac:dyDescent="0.15">
      <c r="A379" s="17"/>
      <c r="B379" s="17"/>
      <c r="C379" s="17"/>
      <c r="E379" s="17"/>
      <c r="F379" s="17"/>
      <c r="I379" s="61"/>
      <c r="J379" s="22"/>
      <c r="K379" s="22"/>
      <c r="L379" s="22"/>
      <c r="M379" s="22"/>
      <c r="N379" s="22"/>
      <c r="P379" s="17"/>
    </row>
    <row r="380" spans="1:16" ht="12.75" customHeight="1" x14ac:dyDescent="0.15">
      <c r="A380" s="17"/>
      <c r="B380" s="17"/>
      <c r="C380" s="17"/>
      <c r="E380" s="17"/>
      <c r="F380" s="17"/>
      <c r="I380" s="61"/>
      <c r="J380" s="22"/>
      <c r="K380" s="22"/>
      <c r="L380" s="22"/>
      <c r="M380" s="22"/>
      <c r="N380" s="22"/>
      <c r="P380" s="17"/>
    </row>
    <row r="381" spans="1:16" ht="12.75" customHeight="1" x14ac:dyDescent="0.15">
      <c r="A381" s="17"/>
      <c r="B381" s="17"/>
      <c r="C381" s="17"/>
      <c r="E381" s="17"/>
      <c r="F381" s="17"/>
      <c r="I381" s="61"/>
      <c r="J381" s="22"/>
      <c r="K381" s="22"/>
      <c r="L381" s="22"/>
      <c r="M381" s="22"/>
      <c r="N381" s="22"/>
      <c r="P381" s="17"/>
    </row>
    <row r="382" spans="1:16" ht="12.75" customHeight="1" x14ac:dyDescent="0.15">
      <c r="A382" s="17"/>
      <c r="B382" s="17"/>
      <c r="C382" s="17"/>
      <c r="E382" s="17"/>
      <c r="F382" s="17"/>
      <c r="I382" s="61"/>
      <c r="J382" s="22"/>
      <c r="K382" s="22"/>
      <c r="L382" s="22"/>
      <c r="M382" s="22"/>
      <c r="N382" s="22"/>
      <c r="P382" s="17"/>
    </row>
    <row r="383" spans="1:16" ht="12.75" customHeight="1" x14ac:dyDescent="0.15">
      <c r="A383" s="17"/>
      <c r="B383" s="17"/>
      <c r="C383" s="17"/>
      <c r="E383" s="17"/>
      <c r="F383" s="17"/>
      <c r="I383" s="61"/>
      <c r="J383" s="22"/>
      <c r="K383" s="22"/>
      <c r="L383" s="22"/>
      <c r="M383" s="22"/>
      <c r="N383" s="22"/>
      <c r="P383" s="17"/>
    </row>
    <row r="384" spans="1:16" ht="12.75" customHeight="1" x14ac:dyDescent="0.15">
      <c r="A384" s="17"/>
      <c r="B384" s="17"/>
      <c r="C384" s="17"/>
      <c r="E384" s="17"/>
      <c r="F384" s="17"/>
      <c r="I384" s="61"/>
      <c r="J384" s="22"/>
      <c r="K384" s="22"/>
      <c r="L384" s="22"/>
      <c r="M384" s="22"/>
      <c r="N384" s="22"/>
      <c r="P384" s="17"/>
    </row>
    <row r="385" spans="1:16" ht="12.75" customHeight="1" x14ac:dyDescent="0.15">
      <c r="A385" s="17"/>
      <c r="B385" s="17"/>
      <c r="C385" s="17"/>
      <c r="E385" s="17"/>
      <c r="F385" s="17"/>
      <c r="I385" s="61"/>
      <c r="J385" s="22"/>
      <c r="K385" s="22"/>
      <c r="L385" s="22"/>
      <c r="M385" s="22"/>
      <c r="N385" s="22"/>
      <c r="P385" s="17"/>
    </row>
    <row r="386" spans="1:16" ht="12.75" customHeight="1" x14ac:dyDescent="0.15">
      <c r="A386" s="17"/>
      <c r="B386" s="17"/>
      <c r="C386" s="17"/>
      <c r="E386" s="17"/>
      <c r="F386" s="17"/>
      <c r="I386" s="61"/>
      <c r="J386" s="22"/>
      <c r="K386" s="22"/>
      <c r="L386" s="22"/>
      <c r="M386" s="22"/>
      <c r="N386" s="22"/>
      <c r="P386" s="17"/>
    </row>
    <row r="387" spans="1:16" ht="12.75" customHeight="1" x14ac:dyDescent="0.15">
      <c r="A387" s="17"/>
      <c r="B387" s="17"/>
      <c r="C387" s="17"/>
      <c r="E387" s="17"/>
      <c r="F387" s="17"/>
      <c r="I387" s="61"/>
      <c r="J387" s="22"/>
      <c r="K387" s="22"/>
      <c r="L387" s="22"/>
      <c r="M387" s="22"/>
      <c r="N387" s="22"/>
      <c r="P387" s="17"/>
    </row>
    <row r="388" spans="1:16" ht="12.75" customHeight="1" x14ac:dyDescent="0.15">
      <c r="A388" s="17"/>
      <c r="B388" s="17"/>
      <c r="C388" s="17"/>
      <c r="E388" s="17"/>
      <c r="F388" s="17"/>
      <c r="I388" s="61"/>
      <c r="J388" s="22"/>
      <c r="K388" s="22"/>
      <c r="L388" s="22"/>
      <c r="M388" s="22"/>
      <c r="N388" s="22"/>
      <c r="P388" s="17"/>
    </row>
    <row r="389" spans="1:16" ht="12.75" customHeight="1" x14ac:dyDescent="0.15">
      <c r="A389" s="17"/>
      <c r="B389" s="17"/>
      <c r="C389" s="17"/>
      <c r="E389" s="17"/>
      <c r="F389" s="17"/>
      <c r="I389" s="61"/>
      <c r="J389" s="22"/>
      <c r="K389" s="22"/>
      <c r="L389" s="22"/>
      <c r="M389" s="22"/>
      <c r="N389" s="22"/>
      <c r="P389" s="17"/>
    </row>
    <row r="390" spans="1:16" ht="12.75" customHeight="1" x14ac:dyDescent="0.15">
      <c r="A390" s="17"/>
      <c r="B390" s="17"/>
      <c r="C390" s="17"/>
      <c r="E390" s="17"/>
      <c r="F390" s="17"/>
      <c r="I390" s="61"/>
      <c r="J390" s="22"/>
      <c r="K390" s="22"/>
      <c r="L390" s="22"/>
      <c r="M390" s="22"/>
      <c r="N390" s="22"/>
      <c r="P390" s="17"/>
    </row>
    <row r="391" spans="1:16" ht="12.75" customHeight="1" x14ac:dyDescent="0.15">
      <c r="A391" s="17"/>
      <c r="B391" s="17"/>
      <c r="C391" s="17"/>
      <c r="E391" s="17"/>
      <c r="F391" s="17"/>
      <c r="I391" s="61"/>
      <c r="J391" s="22"/>
      <c r="K391" s="22"/>
      <c r="L391" s="22"/>
      <c r="M391" s="22"/>
      <c r="N391" s="22"/>
      <c r="P391" s="17"/>
    </row>
    <row r="392" spans="1:16" ht="12.75" customHeight="1" x14ac:dyDescent="0.15">
      <c r="A392" s="17"/>
      <c r="B392" s="17"/>
      <c r="C392" s="17"/>
      <c r="E392" s="17"/>
      <c r="F392" s="17"/>
      <c r="I392" s="61"/>
      <c r="J392" s="22"/>
      <c r="K392" s="22"/>
      <c r="L392" s="22"/>
      <c r="M392" s="22"/>
      <c r="N392" s="22"/>
      <c r="P392" s="17"/>
    </row>
    <row r="393" spans="1:16" ht="12.75" customHeight="1" x14ac:dyDescent="0.15">
      <c r="A393" s="17"/>
      <c r="B393" s="17"/>
      <c r="C393" s="17"/>
      <c r="E393" s="17"/>
      <c r="F393" s="17"/>
      <c r="I393" s="61"/>
      <c r="J393" s="22"/>
      <c r="K393" s="22"/>
      <c r="L393" s="22"/>
      <c r="M393" s="22"/>
      <c r="N393" s="22"/>
      <c r="P393" s="17"/>
    </row>
    <row r="394" spans="1:16" ht="12.75" customHeight="1" x14ac:dyDescent="0.15">
      <c r="A394" s="17"/>
      <c r="B394" s="17"/>
      <c r="C394" s="17"/>
      <c r="E394" s="17"/>
      <c r="F394" s="17"/>
      <c r="I394" s="61"/>
      <c r="J394" s="22"/>
      <c r="K394" s="22"/>
      <c r="L394" s="22"/>
      <c r="M394" s="22"/>
      <c r="N394" s="22"/>
      <c r="P394" s="17"/>
    </row>
    <row r="395" spans="1:16" ht="12.75" customHeight="1" x14ac:dyDescent="0.15">
      <c r="A395" s="17"/>
      <c r="B395" s="17"/>
      <c r="C395" s="17"/>
      <c r="E395" s="17"/>
      <c r="F395" s="17"/>
      <c r="I395" s="61"/>
      <c r="J395" s="22"/>
      <c r="K395" s="22"/>
      <c r="L395" s="22"/>
      <c r="M395" s="22"/>
      <c r="N395" s="22"/>
      <c r="P395" s="17"/>
    </row>
    <row r="396" spans="1:16" ht="12.75" customHeight="1" x14ac:dyDescent="0.15">
      <c r="A396" s="17"/>
      <c r="B396" s="17"/>
      <c r="C396" s="17"/>
      <c r="E396" s="17"/>
      <c r="F396" s="17"/>
      <c r="I396" s="61"/>
      <c r="J396" s="22"/>
      <c r="K396" s="22"/>
      <c r="L396" s="22"/>
      <c r="M396" s="22"/>
      <c r="N396" s="22"/>
      <c r="P396" s="17"/>
    </row>
    <row r="397" spans="1:16" ht="12.75" customHeight="1" x14ac:dyDescent="0.15">
      <c r="A397" s="17"/>
      <c r="B397" s="17"/>
      <c r="C397" s="17"/>
      <c r="E397" s="17"/>
      <c r="F397" s="17"/>
      <c r="I397" s="61"/>
      <c r="J397" s="22"/>
      <c r="K397" s="22"/>
      <c r="L397" s="22"/>
      <c r="M397" s="22"/>
      <c r="N397" s="22"/>
      <c r="P397" s="17"/>
    </row>
    <row r="398" spans="1:16" ht="12.75" customHeight="1" x14ac:dyDescent="0.15">
      <c r="A398" s="17"/>
      <c r="B398" s="17"/>
      <c r="C398" s="17"/>
      <c r="E398" s="17"/>
      <c r="F398" s="17"/>
      <c r="I398" s="61"/>
      <c r="J398" s="22"/>
      <c r="K398" s="22"/>
      <c r="L398" s="22"/>
      <c r="M398" s="22"/>
      <c r="N398" s="22"/>
      <c r="P398" s="17"/>
    </row>
    <row r="399" spans="1:16" ht="12.75" customHeight="1" x14ac:dyDescent="0.15">
      <c r="A399" s="17"/>
      <c r="B399" s="17"/>
      <c r="C399" s="17"/>
      <c r="E399" s="17"/>
      <c r="F399" s="17"/>
      <c r="I399" s="61"/>
      <c r="J399" s="22"/>
      <c r="K399" s="22"/>
      <c r="L399" s="22"/>
      <c r="M399" s="22"/>
      <c r="N399" s="22"/>
      <c r="P399" s="17"/>
    </row>
    <row r="400" spans="1:16" ht="12.75" customHeight="1" x14ac:dyDescent="0.15">
      <c r="A400" s="17"/>
      <c r="B400" s="17"/>
      <c r="C400" s="17"/>
      <c r="E400" s="17"/>
      <c r="F400" s="17"/>
      <c r="I400" s="61"/>
      <c r="J400" s="22"/>
      <c r="K400" s="22"/>
      <c r="L400" s="22"/>
      <c r="M400" s="22"/>
      <c r="N400" s="22"/>
      <c r="P400" s="17"/>
    </row>
    <row r="401" spans="1:16" ht="12.75" customHeight="1" x14ac:dyDescent="0.15">
      <c r="A401" s="17"/>
      <c r="B401" s="17"/>
      <c r="C401" s="17"/>
      <c r="E401" s="17"/>
      <c r="F401" s="17"/>
      <c r="I401" s="61"/>
      <c r="J401" s="22"/>
      <c r="K401" s="22"/>
      <c r="L401" s="22"/>
      <c r="M401" s="22"/>
      <c r="N401" s="22"/>
      <c r="P401" s="17"/>
    </row>
    <row r="402" spans="1:16" ht="12.75" customHeight="1" x14ac:dyDescent="0.15">
      <c r="A402" s="17"/>
      <c r="B402" s="17"/>
      <c r="C402" s="17"/>
      <c r="E402" s="17"/>
      <c r="F402" s="17"/>
      <c r="I402" s="61"/>
      <c r="J402" s="22"/>
      <c r="K402" s="22"/>
      <c r="L402" s="22"/>
      <c r="M402" s="22"/>
      <c r="N402" s="22"/>
      <c r="P402" s="17"/>
    </row>
    <row r="403" spans="1:16" ht="12.75" customHeight="1" x14ac:dyDescent="0.15">
      <c r="A403" s="17"/>
      <c r="B403" s="17"/>
      <c r="C403" s="17"/>
      <c r="E403" s="17"/>
      <c r="F403" s="17"/>
      <c r="I403" s="61"/>
      <c r="J403" s="22"/>
      <c r="K403" s="22"/>
      <c r="L403" s="22"/>
      <c r="M403" s="22"/>
      <c r="N403" s="22"/>
      <c r="P403" s="17"/>
    </row>
    <row r="404" spans="1:16" ht="12.75" customHeight="1" x14ac:dyDescent="0.15">
      <c r="A404" s="17"/>
      <c r="B404" s="17"/>
      <c r="C404" s="17"/>
      <c r="E404" s="17"/>
      <c r="F404" s="17"/>
      <c r="I404" s="61"/>
      <c r="J404" s="22"/>
      <c r="K404" s="22"/>
      <c r="L404" s="22"/>
      <c r="M404" s="22"/>
      <c r="N404" s="22"/>
      <c r="P404" s="17"/>
    </row>
    <row r="405" spans="1:16" ht="12.75" customHeight="1" x14ac:dyDescent="0.15">
      <c r="A405" s="17"/>
      <c r="B405" s="17"/>
      <c r="C405" s="17"/>
      <c r="E405" s="17"/>
      <c r="F405" s="17"/>
      <c r="I405" s="61"/>
      <c r="J405" s="22"/>
      <c r="K405" s="22"/>
      <c r="L405" s="22"/>
      <c r="M405" s="22"/>
      <c r="N405" s="22"/>
      <c r="P405" s="17"/>
    </row>
    <row r="406" spans="1:16" ht="12.75" customHeight="1" x14ac:dyDescent="0.15">
      <c r="A406" s="17"/>
      <c r="B406" s="17"/>
      <c r="C406" s="17"/>
      <c r="E406" s="17"/>
      <c r="F406" s="17"/>
      <c r="I406" s="61"/>
      <c r="J406" s="22"/>
      <c r="K406" s="22"/>
      <c r="L406" s="22"/>
      <c r="M406" s="22"/>
      <c r="N406" s="22"/>
      <c r="P406" s="17"/>
    </row>
    <row r="407" spans="1:16" ht="12.75" customHeight="1" x14ac:dyDescent="0.15">
      <c r="A407" s="17"/>
      <c r="B407" s="17"/>
      <c r="C407" s="17"/>
      <c r="E407" s="17"/>
      <c r="F407" s="17"/>
      <c r="I407" s="61"/>
      <c r="J407" s="22"/>
      <c r="K407" s="22"/>
      <c r="L407" s="22"/>
      <c r="M407" s="22"/>
      <c r="N407" s="22"/>
      <c r="P407" s="17"/>
    </row>
    <row r="408" spans="1:16" ht="12.75" customHeight="1" x14ac:dyDescent="0.15">
      <c r="A408" s="17"/>
      <c r="B408" s="17"/>
      <c r="C408" s="17"/>
      <c r="E408" s="17"/>
      <c r="F408" s="17"/>
      <c r="I408" s="61"/>
      <c r="J408" s="22"/>
      <c r="K408" s="22"/>
      <c r="L408" s="22"/>
      <c r="M408" s="22"/>
      <c r="N408" s="22"/>
      <c r="P408" s="17"/>
    </row>
    <row r="409" spans="1:16" ht="12.75" customHeight="1" x14ac:dyDescent="0.15">
      <c r="A409" s="17"/>
      <c r="B409" s="17"/>
      <c r="C409" s="17"/>
      <c r="E409" s="17"/>
      <c r="F409" s="17"/>
      <c r="I409" s="61"/>
      <c r="J409" s="22"/>
      <c r="K409" s="22"/>
      <c r="L409" s="22"/>
      <c r="M409" s="22"/>
      <c r="N409" s="22"/>
      <c r="P409" s="17"/>
    </row>
    <row r="410" spans="1:16" ht="12.75" customHeight="1" x14ac:dyDescent="0.15">
      <c r="A410" s="17"/>
      <c r="B410" s="17"/>
      <c r="C410" s="17"/>
      <c r="E410" s="17"/>
      <c r="F410" s="17"/>
      <c r="I410" s="61"/>
      <c r="J410" s="22"/>
      <c r="K410" s="22"/>
      <c r="L410" s="22"/>
      <c r="M410" s="22"/>
      <c r="N410" s="22"/>
      <c r="P410" s="17"/>
    </row>
    <row r="411" spans="1:16" ht="12.75" customHeight="1" x14ac:dyDescent="0.15">
      <c r="A411" s="17"/>
      <c r="B411" s="17"/>
      <c r="C411" s="17"/>
      <c r="E411" s="17"/>
      <c r="F411" s="17"/>
      <c r="I411" s="61"/>
      <c r="J411" s="22"/>
      <c r="K411" s="22"/>
      <c r="L411" s="22"/>
      <c r="M411" s="22"/>
      <c r="N411" s="22"/>
      <c r="P411" s="17"/>
    </row>
    <row r="412" spans="1:16" ht="12.75" customHeight="1" x14ac:dyDescent="0.15">
      <c r="A412" s="17"/>
      <c r="B412" s="17"/>
      <c r="C412" s="17"/>
      <c r="E412" s="17"/>
      <c r="F412" s="17"/>
      <c r="I412" s="61"/>
      <c r="J412" s="22"/>
      <c r="K412" s="22"/>
      <c r="L412" s="22"/>
      <c r="M412" s="22"/>
      <c r="N412" s="22"/>
      <c r="P412" s="17"/>
    </row>
    <row r="413" spans="1:16" ht="12.75" customHeight="1" x14ac:dyDescent="0.15">
      <c r="A413" s="17"/>
      <c r="B413" s="17"/>
      <c r="C413" s="17"/>
      <c r="E413" s="17"/>
      <c r="F413" s="17"/>
      <c r="I413" s="61"/>
      <c r="J413" s="22"/>
      <c r="K413" s="22"/>
      <c r="L413" s="22"/>
      <c r="M413" s="22"/>
      <c r="N413" s="22"/>
      <c r="P413" s="17"/>
    </row>
    <row r="414" spans="1:16" ht="12.75" customHeight="1" x14ac:dyDescent="0.15">
      <c r="A414" s="17"/>
      <c r="B414" s="17"/>
      <c r="C414" s="17"/>
      <c r="E414" s="17"/>
      <c r="F414" s="17"/>
      <c r="I414" s="61"/>
      <c r="J414" s="22"/>
      <c r="K414" s="22"/>
      <c r="L414" s="22"/>
      <c r="M414" s="22"/>
      <c r="N414" s="22"/>
      <c r="P414" s="17"/>
    </row>
    <row r="415" spans="1:16" ht="12.75" customHeight="1" x14ac:dyDescent="0.15">
      <c r="A415" s="17"/>
      <c r="B415" s="17"/>
      <c r="C415" s="17"/>
      <c r="E415" s="17"/>
      <c r="F415" s="17"/>
      <c r="I415" s="61"/>
      <c r="J415" s="22"/>
      <c r="K415" s="22"/>
      <c r="L415" s="22"/>
      <c r="M415" s="22"/>
      <c r="N415" s="22"/>
      <c r="P415" s="17"/>
    </row>
    <row r="416" spans="1:16" ht="12.75" customHeight="1" x14ac:dyDescent="0.15">
      <c r="A416" s="17"/>
      <c r="B416" s="17"/>
      <c r="C416" s="17"/>
      <c r="E416" s="17"/>
      <c r="F416" s="17"/>
      <c r="I416" s="61"/>
      <c r="J416" s="22"/>
      <c r="K416" s="22"/>
      <c r="L416" s="22"/>
      <c r="M416" s="22"/>
      <c r="N416" s="22"/>
      <c r="P416" s="17"/>
    </row>
    <row r="417" spans="1:16" ht="12.75" customHeight="1" x14ac:dyDescent="0.15">
      <c r="A417" s="17"/>
      <c r="B417" s="17"/>
      <c r="C417" s="17"/>
      <c r="E417" s="17"/>
      <c r="F417" s="17"/>
      <c r="I417" s="61"/>
      <c r="J417" s="22"/>
      <c r="K417" s="22"/>
      <c r="L417" s="22"/>
      <c r="M417" s="22"/>
      <c r="N417" s="22"/>
      <c r="P417" s="17"/>
    </row>
    <row r="418" spans="1:16" ht="12.75" customHeight="1" x14ac:dyDescent="0.15">
      <c r="A418" s="17"/>
      <c r="B418" s="17"/>
      <c r="C418" s="17"/>
      <c r="E418" s="17"/>
      <c r="F418" s="17"/>
      <c r="I418" s="61"/>
      <c r="J418" s="22"/>
      <c r="K418" s="22"/>
      <c r="L418" s="22"/>
      <c r="M418" s="22"/>
      <c r="N418" s="22"/>
      <c r="P418" s="17"/>
    </row>
    <row r="419" spans="1:16" ht="12.75" customHeight="1" x14ac:dyDescent="0.15">
      <c r="A419" s="17"/>
      <c r="B419" s="17"/>
      <c r="C419" s="17"/>
      <c r="E419" s="17"/>
      <c r="F419" s="17"/>
      <c r="I419" s="61"/>
      <c r="J419" s="22"/>
      <c r="K419" s="22"/>
      <c r="L419" s="22"/>
      <c r="M419" s="22"/>
      <c r="N419" s="22"/>
      <c r="P419" s="17"/>
    </row>
    <row r="420" spans="1:16" ht="12.75" customHeight="1" x14ac:dyDescent="0.15">
      <c r="A420" s="17"/>
      <c r="B420" s="17"/>
      <c r="C420" s="17"/>
      <c r="E420" s="17"/>
      <c r="F420" s="17"/>
      <c r="I420" s="61"/>
      <c r="J420" s="22"/>
      <c r="K420" s="22"/>
      <c r="L420" s="22"/>
      <c r="M420" s="22"/>
      <c r="N420" s="22"/>
      <c r="P420" s="17"/>
    </row>
    <row r="421" spans="1:16" ht="12.75" customHeight="1" x14ac:dyDescent="0.15">
      <c r="A421" s="17"/>
      <c r="B421" s="17"/>
      <c r="C421" s="17"/>
      <c r="E421" s="17"/>
      <c r="F421" s="17"/>
      <c r="I421" s="61"/>
      <c r="J421" s="22"/>
      <c r="K421" s="22"/>
      <c r="L421" s="22"/>
      <c r="M421" s="22"/>
      <c r="N421" s="22"/>
      <c r="P421" s="17"/>
    </row>
    <row r="422" spans="1:16" ht="12.75" customHeight="1" x14ac:dyDescent="0.15">
      <c r="A422" s="17"/>
      <c r="B422" s="17"/>
      <c r="C422" s="17"/>
      <c r="E422" s="17"/>
      <c r="F422" s="17"/>
      <c r="I422" s="61"/>
      <c r="J422" s="22"/>
      <c r="K422" s="22"/>
      <c r="L422" s="22"/>
      <c r="M422" s="22"/>
      <c r="N422" s="22"/>
      <c r="P422" s="17"/>
    </row>
    <row r="423" spans="1:16" ht="12.75" customHeight="1" x14ac:dyDescent="0.15">
      <c r="A423" s="17"/>
      <c r="B423" s="17"/>
      <c r="C423" s="17"/>
      <c r="E423" s="17"/>
      <c r="F423" s="17"/>
      <c r="I423" s="61"/>
      <c r="J423" s="22"/>
      <c r="K423" s="22"/>
      <c r="L423" s="22"/>
      <c r="M423" s="22"/>
      <c r="N423" s="22"/>
      <c r="P423" s="17"/>
    </row>
    <row r="424" spans="1:16" ht="12.75" customHeight="1" x14ac:dyDescent="0.15">
      <c r="A424" s="17"/>
      <c r="B424" s="17"/>
      <c r="C424" s="17"/>
      <c r="E424" s="17"/>
      <c r="F424" s="17"/>
      <c r="I424" s="61"/>
      <c r="J424" s="22"/>
      <c r="K424" s="22"/>
      <c r="L424" s="22"/>
      <c r="M424" s="22"/>
      <c r="N424" s="22"/>
      <c r="P424" s="17"/>
    </row>
    <row r="425" spans="1:16" ht="12.75" customHeight="1" x14ac:dyDescent="0.15">
      <c r="A425" s="17"/>
      <c r="B425" s="17"/>
      <c r="C425" s="17"/>
      <c r="E425" s="17"/>
      <c r="F425" s="17"/>
      <c r="I425" s="61"/>
      <c r="J425" s="22"/>
      <c r="K425" s="22"/>
      <c r="L425" s="22"/>
      <c r="M425" s="22"/>
      <c r="N425" s="22"/>
      <c r="P425" s="17"/>
    </row>
    <row r="426" spans="1:16" ht="12.75" customHeight="1" x14ac:dyDescent="0.15">
      <c r="A426" s="17"/>
      <c r="B426" s="17"/>
      <c r="C426" s="17"/>
      <c r="E426" s="17"/>
      <c r="F426" s="17"/>
      <c r="I426" s="61"/>
      <c r="J426" s="22"/>
      <c r="K426" s="22"/>
      <c r="L426" s="22"/>
      <c r="M426" s="22"/>
      <c r="N426" s="22"/>
      <c r="P426" s="17"/>
    </row>
    <row r="427" spans="1:16" ht="12.75" customHeight="1" x14ac:dyDescent="0.15">
      <c r="A427" s="17"/>
      <c r="B427" s="17"/>
      <c r="C427" s="17"/>
      <c r="E427" s="17"/>
      <c r="F427" s="17"/>
      <c r="I427" s="61"/>
      <c r="J427" s="22"/>
      <c r="K427" s="22"/>
      <c r="L427" s="22"/>
      <c r="M427" s="22"/>
      <c r="N427" s="22"/>
      <c r="P427" s="17"/>
    </row>
    <row r="428" spans="1:16" ht="12.75" customHeight="1" x14ac:dyDescent="0.15">
      <c r="A428" s="17"/>
      <c r="B428" s="17"/>
      <c r="C428" s="17"/>
      <c r="E428" s="17"/>
      <c r="F428" s="17"/>
      <c r="I428" s="61"/>
      <c r="J428" s="22"/>
      <c r="K428" s="22"/>
      <c r="L428" s="22"/>
      <c r="M428" s="22"/>
      <c r="N428" s="22"/>
      <c r="P428" s="17"/>
    </row>
    <row r="429" spans="1:16" ht="12.75" customHeight="1" x14ac:dyDescent="0.15">
      <c r="A429" s="17"/>
      <c r="B429" s="17"/>
      <c r="C429" s="17"/>
      <c r="E429" s="17"/>
      <c r="F429" s="17"/>
      <c r="I429" s="61"/>
      <c r="J429" s="22"/>
      <c r="K429" s="22"/>
      <c r="L429" s="22"/>
      <c r="M429" s="22"/>
      <c r="N429" s="22"/>
      <c r="P429" s="17"/>
    </row>
    <row r="430" spans="1:16" ht="12.75" customHeight="1" x14ac:dyDescent="0.15">
      <c r="A430" s="17"/>
      <c r="B430" s="17"/>
      <c r="C430" s="17"/>
      <c r="E430" s="17"/>
      <c r="F430" s="17"/>
      <c r="I430" s="61"/>
      <c r="J430" s="22"/>
      <c r="K430" s="22"/>
      <c r="L430" s="22"/>
      <c r="M430" s="22"/>
      <c r="N430" s="22"/>
      <c r="P430" s="17"/>
    </row>
    <row r="431" spans="1:16" ht="12.75" customHeight="1" x14ac:dyDescent="0.15">
      <c r="A431" s="17"/>
      <c r="B431" s="17"/>
      <c r="C431" s="17"/>
      <c r="E431" s="17"/>
      <c r="F431" s="17"/>
      <c r="I431" s="61"/>
      <c r="J431" s="22"/>
      <c r="K431" s="22"/>
      <c r="L431" s="22"/>
      <c r="M431" s="22"/>
      <c r="N431" s="22"/>
      <c r="P431" s="17"/>
    </row>
    <row r="432" spans="1:16" ht="12.75" customHeight="1" x14ac:dyDescent="0.15">
      <c r="A432" s="17"/>
      <c r="B432" s="17"/>
      <c r="C432" s="17"/>
      <c r="E432" s="17"/>
      <c r="F432" s="17"/>
      <c r="I432" s="61"/>
      <c r="J432" s="22"/>
      <c r="K432" s="22"/>
      <c r="L432" s="22"/>
      <c r="M432" s="22"/>
      <c r="N432" s="22"/>
      <c r="P432" s="17"/>
    </row>
    <row r="433" spans="1:16" ht="12.75" customHeight="1" x14ac:dyDescent="0.15">
      <c r="A433" s="17"/>
      <c r="B433" s="17"/>
      <c r="C433" s="17"/>
      <c r="E433" s="17"/>
      <c r="F433" s="17"/>
      <c r="I433" s="61"/>
      <c r="J433" s="22"/>
      <c r="K433" s="22"/>
      <c r="L433" s="22"/>
      <c r="M433" s="22"/>
      <c r="N433" s="22"/>
      <c r="P433" s="17"/>
    </row>
    <row r="434" spans="1:16" ht="12.75" customHeight="1" x14ac:dyDescent="0.15">
      <c r="A434" s="17"/>
      <c r="B434" s="17"/>
      <c r="C434" s="17"/>
      <c r="E434" s="17"/>
      <c r="F434" s="17"/>
      <c r="I434" s="61"/>
      <c r="J434" s="22"/>
      <c r="K434" s="22"/>
      <c r="L434" s="22"/>
      <c r="M434" s="22"/>
      <c r="N434" s="22"/>
      <c r="P434" s="17"/>
    </row>
    <row r="435" spans="1:16" ht="12.75" customHeight="1" x14ac:dyDescent="0.15">
      <c r="A435" s="17"/>
      <c r="B435" s="17"/>
      <c r="C435" s="17"/>
      <c r="E435" s="17"/>
      <c r="F435" s="17"/>
      <c r="I435" s="61"/>
      <c r="J435" s="22"/>
      <c r="K435" s="22"/>
      <c r="L435" s="22"/>
      <c r="M435" s="22"/>
      <c r="N435" s="22"/>
      <c r="P435" s="17"/>
    </row>
    <row r="436" spans="1:16" ht="12.75" customHeight="1" x14ac:dyDescent="0.15">
      <c r="A436" s="17"/>
      <c r="B436" s="17"/>
      <c r="C436" s="17"/>
      <c r="E436" s="17"/>
      <c r="F436" s="17"/>
      <c r="I436" s="61"/>
      <c r="J436" s="22"/>
      <c r="K436" s="22"/>
      <c r="L436" s="22"/>
      <c r="M436" s="22"/>
      <c r="N436" s="22"/>
      <c r="P436" s="17"/>
    </row>
    <row r="437" spans="1:16" ht="12.75" customHeight="1" x14ac:dyDescent="0.15">
      <c r="A437" s="17"/>
      <c r="B437" s="17"/>
      <c r="C437" s="17"/>
      <c r="E437" s="17"/>
      <c r="F437" s="17"/>
      <c r="I437" s="61"/>
      <c r="J437" s="22"/>
      <c r="K437" s="22"/>
      <c r="L437" s="22"/>
      <c r="M437" s="22"/>
      <c r="N437" s="22"/>
      <c r="P437" s="17"/>
    </row>
    <row r="438" spans="1:16" ht="12.75" customHeight="1" x14ac:dyDescent="0.15">
      <c r="A438" s="17"/>
      <c r="B438" s="17"/>
      <c r="C438" s="17"/>
      <c r="E438" s="17"/>
      <c r="F438" s="17"/>
      <c r="I438" s="61"/>
      <c r="J438" s="22"/>
      <c r="K438" s="22"/>
      <c r="L438" s="22"/>
      <c r="M438" s="22"/>
      <c r="N438" s="22"/>
      <c r="P438" s="17"/>
    </row>
    <row r="439" spans="1:16" ht="12.75" customHeight="1" x14ac:dyDescent="0.15">
      <c r="A439" s="17"/>
      <c r="B439" s="17"/>
      <c r="C439" s="17"/>
      <c r="E439" s="17"/>
      <c r="F439" s="17"/>
      <c r="I439" s="61"/>
      <c r="J439" s="22"/>
      <c r="K439" s="22"/>
      <c r="L439" s="22"/>
      <c r="M439" s="22"/>
      <c r="N439" s="22"/>
      <c r="P439" s="17"/>
    </row>
    <row r="440" spans="1:16" ht="12.75" customHeight="1" x14ac:dyDescent="0.15">
      <c r="A440" s="17"/>
      <c r="B440" s="17"/>
      <c r="C440" s="17"/>
      <c r="E440" s="17"/>
      <c r="F440" s="17"/>
      <c r="I440" s="61"/>
      <c r="J440" s="22"/>
      <c r="K440" s="22"/>
      <c r="L440" s="22"/>
      <c r="M440" s="22"/>
      <c r="N440" s="22"/>
      <c r="P440" s="17"/>
    </row>
    <row r="441" spans="1:16" ht="12.75" customHeight="1" x14ac:dyDescent="0.15">
      <c r="A441" s="17"/>
      <c r="B441" s="17"/>
      <c r="C441" s="17"/>
      <c r="E441" s="17"/>
      <c r="F441" s="17"/>
      <c r="I441" s="61"/>
      <c r="J441" s="22"/>
      <c r="K441" s="22"/>
      <c r="L441" s="22"/>
      <c r="M441" s="22"/>
      <c r="N441" s="22"/>
      <c r="P441" s="17"/>
    </row>
    <row r="442" spans="1:16" ht="12.75" customHeight="1" x14ac:dyDescent="0.15">
      <c r="A442" s="17"/>
      <c r="B442" s="17"/>
      <c r="C442" s="17"/>
      <c r="E442" s="17"/>
      <c r="F442" s="17"/>
      <c r="I442" s="61"/>
      <c r="J442" s="22"/>
      <c r="K442" s="22"/>
      <c r="L442" s="22"/>
      <c r="M442" s="22"/>
      <c r="N442" s="22"/>
      <c r="P442" s="17"/>
    </row>
    <row r="443" spans="1:16" ht="12.75" customHeight="1" x14ac:dyDescent="0.15">
      <c r="A443" s="17"/>
      <c r="B443" s="17"/>
      <c r="C443" s="17"/>
      <c r="E443" s="17"/>
      <c r="F443" s="17"/>
      <c r="I443" s="61"/>
      <c r="J443" s="22"/>
      <c r="K443" s="22"/>
      <c r="L443" s="22"/>
      <c r="M443" s="22"/>
      <c r="N443" s="22"/>
      <c r="P443" s="17"/>
    </row>
    <row r="444" spans="1:16" ht="12.75" customHeight="1" x14ac:dyDescent="0.15">
      <c r="A444" s="17"/>
      <c r="B444" s="17"/>
      <c r="C444" s="17"/>
      <c r="E444" s="17"/>
      <c r="F444" s="17"/>
      <c r="I444" s="61"/>
      <c r="J444" s="22"/>
      <c r="K444" s="22"/>
      <c r="L444" s="22"/>
      <c r="M444" s="22"/>
      <c r="N444" s="22"/>
      <c r="P444" s="17"/>
    </row>
    <row r="445" spans="1:16" ht="12.75" customHeight="1" x14ac:dyDescent="0.15">
      <c r="A445" s="17"/>
      <c r="B445" s="17"/>
      <c r="C445" s="17"/>
      <c r="E445" s="17"/>
      <c r="F445" s="17"/>
      <c r="I445" s="61"/>
      <c r="J445" s="22"/>
      <c r="K445" s="22"/>
      <c r="L445" s="22"/>
      <c r="M445" s="22"/>
      <c r="N445" s="22"/>
      <c r="P445" s="17"/>
    </row>
    <row r="446" spans="1:16" ht="12.75" customHeight="1" x14ac:dyDescent="0.15">
      <c r="A446" s="17"/>
      <c r="B446" s="17"/>
      <c r="C446" s="17"/>
      <c r="E446" s="17"/>
      <c r="F446" s="17"/>
      <c r="I446" s="61"/>
      <c r="J446" s="22"/>
      <c r="K446" s="22"/>
      <c r="L446" s="22"/>
      <c r="M446" s="22"/>
      <c r="N446" s="22"/>
      <c r="P446" s="17"/>
    </row>
    <row r="447" spans="1:16" ht="12.75" customHeight="1" x14ac:dyDescent="0.15">
      <c r="A447" s="17"/>
      <c r="B447" s="17"/>
      <c r="C447" s="17"/>
      <c r="E447" s="17"/>
      <c r="F447" s="17"/>
      <c r="I447" s="61"/>
      <c r="J447" s="22"/>
      <c r="K447" s="22"/>
      <c r="L447" s="22"/>
      <c r="M447" s="22"/>
      <c r="N447" s="22"/>
      <c r="P447" s="17"/>
    </row>
    <row r="448" spans="1:16" ht="12.75" customHeight="1" x14ac:dyDescent="0.15">
      <c r="A448" s="17"/>
      <c r="B448" s="17"/>
      <c r="C448" s="17"/>
      <c r="E448" s="17"/>
      <c r="F448" s="17"/>
      <c r="I448" s="61"/>
      <c r="J448" s="22"/>
      <c r="K448" s="22"/>
      <c r="L448" s="22"/>
      <c r="M448" s="22"/>
      <c r="N448" s="22"/>
      <c r="P448" s="17"/>
    </row>
    <row r="449" spans="1:16" ht="12.75" customHeight="1" x14ac:dyDescent="0.15">
      <c r="A449" s="17"/>
      <c r="B449" s="17"/>
      <c r="C449" s="17"/>
      <c r="E449" s="17"/>
      <c r="F449" s="17"/>
      <c r="I449" s="61"/>
      <c r="J449" s="22"/>
      <c r="K449" s="22"/>
      <c r="L449" s="22"/>
      <c r="M449" s="22"/>
      <c r="N449" s="22"/>
      <c r="P449" s="17"/>
    </row>
    <row r="450" spans="1:16" ht="12.75" customHeight="1" x14ac:dyDescent="0.15">
      <c r="A450" s="17"/>
      <c r="B450" s="17"/>
      <c r="C450" s="17"/>
      <c r="E450" s="17"/>
      <c r="F450" s="17"/>
      <c r="I450" s="61"/>
      <c r="J450" s="22"/>
      <c r="K450" s="22"/>
      <c r="L450" s="22"/>
      <c r="M450" s="22"/>
      <c r="N450" s="22"/>
      <c r="P450" s="17"/>
    </row>
    <row r="451" spans="1:16" ht="12.75" customHeight="1" x14ac:dyDescent="0.15">
      <c r="A451" s="17"/>
      <c r="B451" s="17"/>
      <c r="C451" s="17"/>
      <c r="E451" s="17"/>
      <c r="F451" s="17"/>
      <c r="I451" s="61"/>
      <c r="J451" s="22"/>
      <c r="K451" s="22"/>
      <c r="L451" s="22"/>
      <c r="M451" s="22"/>
      <c r="N451" s="22"/>
      <c r="P451" s="17"/>
    </row>
    <row r="452" spans="1:16" ht="12.75" customHeight="1" x14ac:dyDescent="0.15">
      <c r="A452" s="17"/>
      <c r="B452" s="17"/>
      <c r="C452" s="17"/>
      <c r="E452" s="17"/>
      <c r="F452" s="17"/>
      <c r="I452" s="61"/>
      <c r="J452" s="22"/>
      <c r="K452" s="22"/>
      <c r="L452" s="22"/>
      <c r="M452" s="22"/>
      <c r="N452" s="22"/>
      <c r="P452" s="17"/>
    </row>
    <row r="453" spans="1:16" ht="12.75" customHeight="1" x14ac:dyDescent="0.15">
      <c r="A453" s="17"/>
      <c r="B453" s="17"/>
      <c r="C453" s="17"/>
      <c r="E453" s="17"/>
      <c r="F453" s="17"/>
      <c r="I453" s="61"/>
      <c r="J453" s="22"/>
      <c r="K453" s="22"/>
      <c r="L453" s="22"/>
      <c r="M453" s="22"/>
      <c r="N453" s="22"/>
      <c r="P453" s="17"/>
    </row>
    <row r="454" spans="1:16" ht="12.75" customHeight="1" x14ac:dyDescent="0.15">
      <c r="A454" s="17"/>
      <c r="B454" s="17"/>
      <c r="C454" s="17"/>
      <c r="E454" s="17"/>
      <c r="F454" s="17"/>
      <c r="I454" s="61"/>
      <c r="J454" s="22"/>
      <c r="K454" s="22"/>
      <c r="L454" s="22"/>
      <c r="M454" s="22"/>
      <c r="N454" s="22"/>
      <c r="P454" s="17"/>
    </row>
    <row r="455" spans="1:16" ht="12.75" customHeight="1" x14ac:dyDescent="0.15">
      <c r="A455" s="17"/>
      <c r="B455" s="17"/>
      <c r="C455" s="17"/>
      <c r="E455" s="17"/>
      <c r="F455" s="17"/>
      <c r="I455" s="61"/>
      <c r="J455" s="22"/>
      <c r="K455" s="22"/>
      <c r="L455" s="22"/>
      <c r="M455" s="22"/>
      <c r="N455" s="22"/>
      <c r="P455" s="17"/>
    </row>
    <row r="456" spans="1:16" ht="12.75" customHeight="1" x14ac:dyDescent="0.15">
      <c r="A456" s="17"/>
      <c r="B456" s="17"/>
      <c r="C456" s="17"/>
      <c r="E456" s="17"/>
      <c r="F456" s="17"/>
      <c r="I456" s="61"/>
      <c r="J456" s="22"/>
      <c r="K456" s="22"/>
      <c r="L456" s="22"/>
      <c r="M456" s="22"/>
      <c r="N456" s="22"/>
      <c r="P456" s="17"/>
    </row>
    <row r="457" spans="1:16" ht="12.75" customHeight="1" x14ac:dyDescent="0.15">
      <c r="A457" s="17"/>
      <c r="B457" s="17"/>
      <c r="C457" s="17"/>
      <c r="E457" s="17"/>
      <c r="F457" s="17"/>
      <c r="I457" s="61"/>
      <c r="J457" s="22"/>
      <c r="K457" s="22"/>
      <c r="L457" s="22"/>
      <c r="M457" s="22"/>
      <c r="N457" s="22"/>
      <c r="P457" s="17"/>
    </row>
    <row r="458" spans="1:16" ht="12.75" customHeight="1" x14ac:dyDescent="0.15">
      <c r="A458" s="17"/>
      <c r="B458" s="17"/>
      <c r="C458" s="17"/>
      <c r="E458" s="17"/>
      <c r="F458" s="17"/>
      <c r="I458" s="61"/>
      <c r="J458" s="22"/>
      <c r="K458" s="22"/>
      <c r="L458" s="22"/>
      <c r="M458" s="22"/>
      <c r="N458" s="22"/>
      <c r="P458" s="17"/>
    </row>
    <row r="459" spans="1:16" ht="12.75" customHeight="1" x14ac:dyDescent="0.15">
      <c r="A459" s="17"/>
      <c r="B459" s="17"/>
      <c r="C459" s="17"/>
      <c r="E459" s="17"/>
      <c r="F459" s="17"/>
      <c r="I459" s="61"/>
      <c r="J459" s="22"/>
      <c r="K459" s="22"/>
      <c r="L459" s="22"/>
      <c r="M459" s="22"/>
      <c r="N459" s="22"/>
      <c r="P459" s="17"/>
    </row>
    <row r="460" spans="1:16" ht="12.75" customHeight="1" x14ac:dyDescent="0.15">
      <c r="A460" s="17"/>
      <c r="B460" s="17"/>
      <c r="C460" s="17"/>
      <c r="E460" s="17"/>
      <c r="F460" s="17"/>
      <c r="I460" s="61"/>
      <c r="J460" s="22"/>
      <c r="K460" s="22"/>
      <c r="L460" s="22"/>
      <c r="M460" s="22"/>
      <c r="N460" s="22"/>
      <c r="P460" s="17"/>
    </row>
    <row r="461" spans="1:16" ht="12.75" customHeight="1" x14ac:dyDescent="0.15">
      <c r="A461" s="17"/>
      <c r="B461" s="17"/>
      <c r="C461" s="17"/>
      <c r="E461" s="17"/>
      <c r="F461" s="17"/>
      <c r="I461" s="61"/>
      <c r="J461" s="22"/>
      <c r="K461" s="22"/>
      <c r="L461" s="22"/>
      <c r="M461" s="22"/>
      <c r="N461" s="22"/>
      <c r="P461" s="17"/>
    </row>
    <row r="462" spans="1:16" ht="12.75" customHeight="1" x14ac:dyDescent="0.15">
      <c r="A462" s="17"/>
      <c r="B462" s="17"/>
      <c r="C462" s="17"/>
      <c r="E462" s="17"/>
      <c r="F462" s="17"/>
      <c r="I462" s="61"/>
      <c r="J462" s="22"/>
      <c r="K462" s="22"/>
      <c r="L462" s="22"/>
      <c r="M462" s="22"/>
      <c r="N462" s="22"/>
      <c r="P462" s="17"/>
    </row>
    <row r="463" spans="1:16" ht="12.75" customHeight="1" x14ac:dyDescent="0.15">
      <c r="A463" s="17"/>
      <c r="B463" s="17"/>
      <c r="C463" s="17"/>
      <c r="E463" s="17"/>
      <c r="F463" s="17"/>
      <c r="I463" s="61"/>
      <c r="J463" s="22"/>
      <c r="K463" s="22"/>
      <c r="L463" s="22"/>
      <c r="M463" s="22"/>
      <c r="N463" s="22"/>
      <c r="P463" s="17"/>
    </row>
    <row r="464" spans="1:16" ht="12.75" customHeight="1" x14ac:dyDescent="0.15">
      <c r="A464" s="17"/>
      <c r="B464" s="17"/>
      <c r="C464" s="17"/>
      <c r="E464" s="17"/>
      <c r="F464" s="17"/>
      <c r="I464" s="61"/>
      <c r="J464" s="22"/>
      <c r="K464" s="22"/>
      <c r="L464" s="22"/>
      <c r="M464" s="22"/>
      <c r="N464" s="22"/>
      <c r="P464" s="17"/>
    </row>
    <row r="465" spans="1:16" ht="12.75" customHeight="1" x14ac:dyDescent="0.15">
      <c r="A465" s="17"/>
      <c r="B465" s="17"/>
      <c r="C465" s="17"/>
      <c r="E465" s="17"/>
      <c r="F465" s="17"/>
      <c r="I465" s="61"/>
      <c r="J465" s="22"/>
      <c r="K465" s="22"/>
      <c r="L465" s="22"/>
      <c r="M465" s="22"/>
      <c r="N465" s="22"/>
      <c r="P465" s="17"/>
    </row>
    <row r="466" spans="1:16" ht="12.75" customHeight="1" x14ac:dyDescent="0.15">
      <c r="A466" s="17"/>
      <c r="B466" s="17"/>
      <c r="C466" s="17"/>
      <c r="E466" s="17"/>
      <c r="F466" s="17"/>
      <c r="I466" s="61"/>
      <c r="J466" s="22"/>
      <c r="K466" s="22"/>
      <c r="L466" s="22"/>
      <c r="M466" s="22"/>
      <c r="N466" s="22"/>
      <c r="P466" s="17"/>
    </row>
    <row r="467" spans="1:16" ht="12.75" customHeight="1" x14ac:dyDescent="0.15">
      <c r="A467" s="17"/>
      <c r="B467" s="17"/>
      <c r="C467" s="17"/>
      <c r="E467" s="17"/>
      <c r="F467" s="17"/>
      <c r="I467" s="61"/>
      <c r="J467" s="22"/>
      <c r="K467" s="22"/>
      <c r="L467" s="22"/>
      <c r="M467" s="22"/>
      <c r="N467" s="22"/>
      <c r="P467" s="17"/>
    </row>
    <row r="468" spans="1:16" ht="12.75" customHeight="1" x14ac:dyDescent="0.15">
      <c r="A468" s="17"/>
      <c r="B468" s="17"/>
      <c r="C468" s="17"/>
      <c r="E468" s="17"/>
      <c r="F468" s="17"/>
      <c r="I468" s="61"/>
      <c r="J468" s="22"/>
      <c r="K468" s="22"/>
      <c r="L468" s="22"/>
      <c r="M468" s="22"/>
      <c r="N468" s="22"/>
      <c r="P468" s="17"/>
    </row>
    <row r="469" spans="1:16" ht="12.75" customHeight="1" x14ac:dyDescent="0.15">
      <c r="A469" s="17"/>
      <c r="B469" s="17"/>
      <c r="C469" s="17"/>
      <c r="E469" s="17"/>
      <c r="F469" s="17"/>
      <c r="I469" s="61"/>
      <c r="J469" s="22"/>
      <c r="K469" s="22"/>
      <c r="L469" s="22"/>
      <c r="M469" s="22"/>
      <c r="N469" s="22"/>
      <c r="P469" s="17"/>
    </row>
    <row r="470" spans="1:16" ht="12.75" customHeight="1" x14ac:dyDescent="0.15">
      <c r="A470" s="17"/>
      <c r="B470" s="17"/>
      <c r="C470" s="17"/>
      <c r="E470" s="17"/>
      <c r="F470" s="17"/>
      <c r="I470" s="61"/>
      <c r="J470" s="22"/>
      <c r="K470" s="22"/>
      <c r="L470" s="22"/>
      <c r="M470" s="22"/>
      <c r="N470" s="22"/>
      <c r="P470" s="17"/>
    </row>
    <row r="471" spans="1:16" ht="12.75" customHeight="1" x14ac:dyDescent="0.15">
      <c r="A471" s="17"/>
      <c r="B471" s="17"/>
      <c r="C471" s="17"/>
      <c r="E471" s="17"/>
      <c r="F471" s="17"/>
      <c r="I471" s="61"/>
      <c r="J471" s="22"/>
      <c r="K471" s="22"/>
      <c r="L471" s="22"/>
      <c r="M471" s="22"/>
      <c r="N471" s="22"/>
      <c r="P471" s="17"/>
    </row>
    <row r="472" spans="1:16" ht="12.75" customHeight="1" x14ac:dyDescent="0.15">
      <c r="A472" s="17"/>
      <c r="B472" s="17"/>
      <c r="C472" s="17"/>
      <c r="E472" s="17"/>
      <c r="F472" s="17"/>
      <c r="I472" s="61"/>
      <c r="J472" s="22"/>
      <c r="K472" s="22"/>
      <c r="L472" s="22"/>
      <c r="M472" s="22"/>
      <c r="N472" s="22"/>
      <c r="P472" s="17"/>
    </row>
    <row r="473" spans="1:16" ht="12.75" customHeight="1" x14ac:dyDescent="0.15">
      <c r="A473" s="17"/>
      <c r="B473" s="17"/>
      <c r="C473" s="17"/>
      <c r="E473" s="17"/>
      <c r="F473" s="17"/>
      <c r="I473" s="61"/>
      <c r="J473" s="22"/>
      <c r="K473" s="22"/>
      <c r="L473" s="22"/>
      <c r="M473" s="22"/>
      <c r="N473" s="22"/>
      <c r="P473" s="17"/>
    </row>
    <row r="474" spans="1:16" ht="12.75" customHeight="1" x14ac:dyDescent="0.15">
      <c r="A474" s="17"/>
      <c r="B474" s="17"/>
      <c r="C474" s="17"/>
      <c r="E474" s="17"/>
      <c r="F474" s="17"/>
      <c r="I474" s="61"/>
      <c r="J474" s="22"/>
      <c r="K474" s="22"/>
      <c r="L474" s="22"/>
      <c r="M474" s="22"/>
      <c r="N474" s="22"/>
      <c r="P474" s="17"/>
    </row>
    <row r="475" spans="1:16" ht="12.75" customHeight="1" x14ac:dyDescent="0.15">
      <c r="A475" s="17"/>
      <c r="B475" s="17"/>
      <c r="C475" s="17"/>
      <c r="E475" s="17"/>
      <c r="F475" s="17"/>
      <c r="I475" s="61"/>
      <c r="J475" s="22"/>
      <c r="K475" s="22"/>
      <c r="L475" s="22"/>
      <c r="M475" s="22"/>
      <c r="N475" s="22"/>
      <c r="P475" s="17"/>
    </row>
    <row r="476" spans="1:16" ht="12.75" customHeight="1" x14ac:dyDescent="0.15">
      <c r="A476" s="17"/>
      <c r="B476" s="17"/>
      <c r="C476" s="17"/>
      <c r="E476" s="17"/>
      <c r="F476" s="17"/>
      <c r="I476" s="61"/>
      <c r="J476" s="22"/>
      <c r="K476" s="22"/>
      <c r="L476" s="22"/>
      <c r="M476" s="22"/>
      <c r="N476" s="22"/>
      <c r="P476" s="17"/>
    </row>
    <row r="477" spans="1:16" ht="12.75" customHeight="1" x14ac:dyDescent="0.15">
      <c r="A477" s="17"/>
      <c r="B477" s="17"/>
      <c r="C477" s="17"/>
      <c r="E477" s="17"/>
      <c r="F477" s="17"/>
      <c r="I477" s="61"/>
      <c r="J477" s="22"/>
      <c r="K477" s="22"/>
      <c r="L477" s="22"/>
      <c r="M477" s="22"/>
      <c r="N477" s="22"/>
      <c r="P477" s="17"/>
    </row>
    <row r="478" spans="1:16" ht="12.75" customHeight="1" x14ac:dyDescent="0.15">
      <c r="A478" s="17"/>
      <c r="B478" s="17"/>
      <c r="C478" s="17"/>
      <c r="E478" s="17"/>
      <c r="F478" s="17"/>
      <c r="I478" s="61"/>
      <c r="J478" s="22"/>
      <c r="K478" s="22"/>
      <c r="L478" s="22"/>
      <c r="M478" s="22"/>
      <c r="N478" s="22"/>
      <c r="P478" s="17"/>
    </row>
    <row r="479" spans="1:16" ht="12.75" customHeight="1" x14ac:dyDescent="0.15">
      <c r="A479" s="17"/>
      <c r="B479" s="17"/>
      <c r="C479" s="17"/>
      <c r="E479" s="17"/>
      <c r="F479" s="17"/>
      <c r="I479" s="61"/>
      <c r="J479" s="22"/>
      <c r="K479" s="22"/>
      <c r="L479" s="22"/>
      <c r="M479" s="22"/>
      <c r="N479" s="22"/>
      <c r="P479" s="17"/>
    </row>
    <row r="480" spans="1:16" ht="12.75" customHeight="1" x14ac:dyDescent="0.15">
      <c r="A480" s="17"/>
      <c r="B480" s="17"/>
      <c r="C480" s="17"/>
      <c r="E480" s="17"/>
      <c r="F480" s="17"/>
      <c r="I480" s="61"/>
      <c r="J480" s="22"/>
      <c r="K480" s="22"/>
      <c r="L480" s="22"/>
      <c r="M480" s="22"/>
      <c r="N480" s="22"/>
      <c r="P480" s="17"/>
    </row>
    <row r="481" spans="1:16" ht="12.75" customHeight="1" x14ac:dyDescent="0.15">
      <c r="A481" s="17"/>
      <c r="B481" s="17"/>
      <c r="C481" s="17"/>
      <c r="E481" s="17"/>
      <c r="F481" s="17"/>
      <c r="I481" s="61"/>
      <c r="J481" s="22"/>
      <c r="K481" s="22"/>
      <c r="L481" s="22"/>
      <c r="M481" s="22"/>
      <c r="N481" s="22"/>
      <c r="P481" s="17"/>
    </row>
    <row r="482" spans="1:16" ht="12.75" customHeight="1" x14ac:dyDescent="0.15">
      <c r="A482" s="17"/>
      <c r="B482" s="17"/>
      <c r="C482" s="17"/>
      <c r="E482" s="17"/>
      <c r="F482" s="17"/>
      <c r="I482" s="61"/>
      <c r="J482" s="22"/>
      <c r="K482" s="22"/>
      <c r="L482" s="22"/>
      <c r="M482" s="22"/>
      <c r="N482" s="22"/>
      <c r="P482" s="17"/>
    </row>
    <row r="483" spans="1:16" ht="12.75" customHeight="1" x14ac:dyDescent="0.15">
      <c r="A483" s="17"/>
      <c r="B483" s="17"/>
      <c r="C483" s="17"/>
      <c r="E483" s="17"/>
      <c r="F483" s="17"/>
      <c r="I483" s="61"/>
      <c r="J483" s="22"/>
      <c r="K483" s="22"/>
      <c r="L483" s="22"/>
      <c r="M483" s="22"/>
      <c r="N483" s="22"/>
      <c r="P483" s="17"/>
    </row>
    <row r="484" spans="1:16" ht="12.75" customHeight="1" x14ac:dyDescent="0.15">
      <c r="A484" s="17"/>
      <c r="B484" s="17"/>
      <c r="C484" s="17"/>
      <c r="E484" s="17"/>
      <c r="F484" s="17"/>
      <c r="I484" s="61"/>
      <c r="J484" s="22"/>
      <c r="K484" s="22"/>
      <c r="L484" s="22"/>
      <c r="M484" s="22"/>
      <c r="N484" s="22"/>
      <c r="P484" s="17"/>
    </row>
    <row r="485" spans="1:16" ht="12.75" customHeight="1" x14ac:dyDescent="0.15">
      <c r="A485" s="17"/>
      <c r="B485" s="17"/>
      <c r="C485" s="17"/>
      <c r="E485" s="17"/>
      <c r="F485" s="17"/>
      <c r="I485" s="61"/>
      <c r="J485" s="22"/>
      <c r="K485" s="22"/>
      <c r="L485" s="22"/>
      <c r="M485" s="22"/>
      <c r="N485" s="22"/>
      <c r="P485" s="17"/>
    </row>
    <row r="486" spans="1:16" ht="12.75" customHeight="1" x14ac:dyDescent="0.15">
      <c r="A486" s="17"/>
      <c r="B486" s="17"/>
      <c r="C486" s="17"/>
      <c r="E486" s="17"/>
      <c r="F486" s="17"/>
      <c r="I486" s="61"/>
      <c r="J486" s="22"/>
      <c r="K486" s="22"/>
      <c r="L486" s="22"/>
      <c r="M486" s="22"/>
      <c r="N486" s="22"/>
      <c r="P486" s="17"/>
    </row>
    <row r="487" spans="1:16" ht="12.75" customHeight="1" x14ac:dyDescent="0.15">
      <c r="A487" s="17"/>
      <c r="B487" s="17"/>
      <c r="C487" s="17"/>
      <c r="E487" s="17"/>
      <c r="F487" s="17"/>
      <c r="I487" s="61"/>
      <c r="J487" s="22"/>
      <c r="K487" s="22"/>
      <c r="L487" s="22"/>
      <c r="M487" s="22"/>
      <c r="N487" s="22"/>
      <c r="P487" s="17"/>
    </row>
    <row r="488" spans="1:16" ht="12.75" customHeight="1" x14ac:dyDescent="0.15">
      <c r="A488" s="17"/>
      <c r="B488" s="17"/>
      <c r="C488" s="17"/>
      <c r="E488" s="17"/>
      <c r="F488" s="17"/>
      <c r="I488" s="61"/>
      <c r="J488" s="22"/>
      <c r="K488" s="22"/>
      <c r="L488" s="22"/>
      <c r="M488" s="22"/>
      <c r="N488" s="22"/>
      <c r="P488" s="17"/>
    </row>
    <row r="489" spans="1:16" ht="12.75" customHeight="1" x14ac:dyDescent="0.15">
      <c r="A489" s="17"/>
      <c r="B489" s="17"/>
      <c r="C489" s="17"/>
      <c r="E489" s="17"/>
      <c r="F489" s="17"/>
      <c r="I489" s="61"/>
      <c r="J489" s="22"/>
      <c r="K489" s="22"/>
      <c r="L489" s="22"/>
      <c r="M489" s="22"/>
      <c r="N489" s="22"/>
      <c r="P489" s="17"/>
    </row>
    <row r="490" spans="1:16" ht="12.75" customHeight="1" x14ac:dyDescent="0.15">
      <c r="A490" s="17"/>
      <c r="B490" s="17"/>
      <c r="C490" s="17"/>
      <c r="E490" s="17"/>
      <c r="F490" s="17"/>
      <c r="I490" s="61"/>
      <c r="J490" s="22"/>
      <c r="K490" s="22"/>
      <c r="L490" s="22"/>
      <c r="M490" s="22"/>
      <c r="N490" s="22"/>
      <c r="P490" s="17"/>
    </row>
    <row r="491" spans="1:16" ht="12.75" customHeight="1" x14ac:dyDescent="0.15">
      <c r="A491" s="17"/>
      <c r="B491" s="17"/>
      <c r="C491" s="17"/>
      <c r="E491" s="17"/>
      <c r="F491" s="17"/>
      <c r="I491" s="61"/>
      <c r="J491" s="22"/>
      <c r="K491" s="22"/>
      <c r="L491" s="22"/>
      <c r="M491" s="22"/>
      <c r="N491" s="22"/>
      <c r="P491" s="17"/>
    </row>
    <row r="492" spans="1:16" ht="12.75" customHeight="1" x14ac:dyDescent="0.15">
      <c r="A492" s="17"/>
      <c r="B492" s="17"/>
      <c r="C492" s="17"/>
      <c r="E492" s="17"/>
      <c r="F492" s="17"/>
      <c r="I492" s="61"/>
      <c r="J492" s="22"/>
      <c r="K492" s="22"/>
      <c r="L492" s="22"/>
      <c r="M492" s="22"/>
      <c r="N492" s="22"/>
      <c r="P492" s="17"/>
    </row>
    <row r="493" spans="1:16" ht="12.75" customHeight="1" x14ac:dyDescent="0.15">
      <c r="A493" s="17"/>
      <c r="B493" s="17"/>
      <c r="C493" s="17"/>
      <c r="E493" s="17"/>
      <c r="F493" s="17"/>
      <c r="I493" s="61"/>
      <c r="J493" s="22"/>
      <c r="K493" s="22"/>
      <c r="L493" s="22"/>
      <c r="M493" s="22"/>
      <c r="N493" s="22"/>
      <c r="P493" s="17"/>
    </row>
    <row r="494" spans="1:16" ht="12.75" customHeight="1" x14ac:dyDescent="0.15">
      <c r="A494" s="17"/>
      <c r="B494" s="17"/>
      <c r="C494" s="17"/>
      <c r="E494" s="17"/>
      <c r="F494" s="17"/>
      <c r="I494" s="61"/>
      <c r="J494" s="22"/>
      <c r="K494" s="22"/>
      <c r="L494" s="22"/>
      <c r="M494" s="22"/>
      <c r="N494" s="22"/>
      <c r="P494" s="17"/>
    </row>
    <row r="495" spans="1:16" ht="12.75" customHeight="1" x14ac:dyDescent="0.15">
      <c r="A495" s="17"/>
      <c r="B495" s="17"/>
      <c r="C495" s="17"/>
      <c r="E495" s="17"/>
      <c r="F495" s="17"/>
      <c r="I495" s="61"/>
      <c r="J495" s="22"/>
      <c r="K495" s="22"/>
      <c r="L495" s="22"/>
      <c r="M495" s="22"/>
      <c r="N495" s="22"/>
      <c r="P495" s="17"/>
    </row>
    <row r="496" spans="1:16" ht="12.75" customHeight="1" x14ac:dyDescent="0.15">
      <c r="A496" s="17"/>
      <c r="B496" s="17"/>
      <c r="C496" s="17"/>
      <c r="E496" s="17"/>
      <c r="F496" s="17"/>
      <c r="I496" s="61"/>
      <c r="J496" s="22"/>
      <c r="K496" s="22"/>
      <c r="L496" s="22"/>
      <c r="M496" s="22"/>
      <c r="N496" s="22"/>
      <c r="P496" s="17"/>
    </row>
    <row r="497" spans="1:16" ht="12.75" customHeight="1" x14ac:dyDescent="0.15">
      <c r="A497" s="17"/>
      <c r="B497" s="17"/>
      <c r="C497" s="17"/>
      <c r="E497" s="17"/>
      <c r="F497" s="17"/>
      <c r="I497" s="61"/>
      <c r="J497" s="22"/>
      <c r="K497" s="22"/>
      <c r="L497" s="22"/>
      <c r="M497" s="22"/>
      <c r="N497" s="22"/>
      <c r="P497" s="17"/>
    </row>
    <row r="498" spans="1:16" ht="12.75" customHeight="1" x14ac:dyDescent="0.15">
      <c r="A498" s="17"/>
      <c r="B498" s="17"/>
      <c r="C498" s="17"/>
      <c r="E498" s="17"/>
      <c r="F498" s="17"/>
      <c r="I498" s="61"/>
      <c r="J498" s="22"/>
      <c r="K498" s="22"/>
      <c r="L498" s="22"/>
      <c r="M498" s="22"/>
      <c r="N498" s="22"/>
      <c r="P498" s="17"/>
    </row>
    <row r="499" spans="1:16" ht="12.75" customHeight="1" x14ac:dyDescent="0.15">
      <c r="A499" s="17"/>
      <c r="B499" s="17"/>
      <c r="C499" s="17"/>
      <c r="E499" s="17"/>
      <c r="F499" s="17"/>
      <c r="I499" s="61"/>
      <c r="J499" s="22"/>
      <c r="K499" s="22"/>
      <c r="L499" s="22"/>
      <c r="M499" s="22"/>
      <c r="N499" s="22"/>
      <c r="P499" s="17"/>
    </row>
    <row r="500" spans="1:16" ht="12.75" customHeight="1" x14ac:dyDescent="0.15">
      <c r="A500" s="17"/>
      <c r="B500" s="17"/>
      <c r="C500" s="17"/>
      <c r="E500" s="17"/>
      <c r="F500" s="17"/>
      <c r="I500" s="61"/>
      <c r="J500" s="22"/>
      <c r="K500" s="22"/>
      <c r="L500" s="22"/>
      <c r="M500" s="22"/>
      <c r="N500" s="22"/>
      <c r="P500" s="17"/>
    </row>
    <row r="501" spans="1:16" ht="12.75" customHeight="1" x14ac:dyDescent="0.15">
      <c r="A501" s="17"/>
      <c r="B501" s="17"/>
      <c r="C501" s="17"/>
      <c r="E501" s="17"/>
      <c r="F501" s="17"/>
      <c r="I501" s="61"/>
      <c r="J501" s="22"/>
      <c r="K501" s="22"/>
      <c r="L501" s="22"/>
      <c r="M501" s="22"/>
      <c r="N501" s="22"/>
      <c r="P501" s="17"/>
    </row>
    <row r="502" spans="1:16" ht="12.75" customHeight="1" x14ac:dyDescent="0.15">
      <c r="A502" s="17"/>
      <c r="B502" s="17"/>
      <c r="C502" s="17"/>
      <c r="E502" s="17"/>
      <c r="F502" s="17"/>
      <c r="I502" s="61"/>
      <c r="J502" s="22"/>
      <c r="K502" s="22"/>
      <c r="L502" s="22"/>
      <c r="M502" s="22"/>
      <c r="N502" s="22"/>
      <c r="P502" s="17"/>
    </row>
    <row r="503" spans="1:16" ht="12.75" customHeight="1" x14ac:dyDescent="0.15">
      <c r="A503" s="17"/>
      <c r="B503" s="17"/>
      <c r="C503" s="17"/>
      <c r="E503" s="17"/>
      <c r="F503" s="17"/>
      <c r="I503" s="61"/>
      <c r="J503" s="22"/>
      <c r="K503" s="22"/>
      <c r="L503" s="22"/>
      <c r="M503" s="22"/>
      <c r="N503" s="22"/>
      <c r="P503" s="17"/>
    </row>
    <row r="504" spans="1:16" ht="12.75" customHeight="1" x14ac:dyDescent="0.15">
      <c r="A504" s="17"/>
      <c r="B504" s="17"/>
      <c r="C504" s="17"/>
      <c r="E504" s="17"/>
      <c r="F504" s="17"/>
      <c r="I504" s="61"/>
      <c r="J504" s="22"/>
      <c r="K504" s="22"/>
      <c r="L504" s="22"/>
      <c r="M504" s="22"/>
      <c r="N504" s="22"/>
      <c r="P504" s="17"/>
    </row>
    <row r="505" spans="1:16" ht="12.75" customHeight="1" x14ac:dyDescent="0.15">
      <c r="A505" s="17"/>
      <c r="B505" s="17"/>
      <c r="C505" s="17"/>
      <c r="E505" s="17"/>
      <c r="F505" s="17"/>
      <c r="I505" s="61"/>
      <c r="J505" s="22"/>
      <c r="K505" s="22"/>
      <c r="L505" s="22"/>
      <c r="M505" s="22"/>
      <c r="N505" s="22"/>
      <c r="P505" s="17"/>
    </row>
    <row r="506" spans="1:16" ht="12.75" customHeight="1" x14ac:dyDescent="0.15">
      <c r="A506" s="17"/>
      <c r="B506" s="17"/>
      <c r="C506" s="17"/>
      <c r="E506" s="17"/>
      <c r="F506" s="17"/>
      <c r="I506" s="61"/>
      <c r="J506" s="22"/>
      <c r="K506" s="22"/>
      <c r="L506" s="22"/>
      <c r="M506" s="22"/>
      <c r="N506" s="22"/>
      <c r="P506" s="17"/>
    </row>
    <row r="507" spans="1:16" ht="12.75" customHeight="1" x14ac:dyDescent="0.15">
      <c r="A507" s="17"/>
      <c r="B507" s="17"/>
      <c r="C507" s="17"/>
      <c r="E507" s="17"/>
      <c r="F507" s="17"/>
      <c r="I507" s="61"/>
      <c r="J507" s="22"/>
      <c r="K507" s="22"/>
      <c r="L507" s="22"/>
      <c r="M507" s="22"/>
      <c r="N507" s="22"/>
      <c r="P507" s="17"/>
    </row>
    <row r="508" spans="1:16" ht="12.75" customHeight="1" x14ac:dyDescent="0.15">
      <c r="A508" s="17"/>
      <c r="B508" s="17"/>
      <c r="C508" s="17"/>
      <c r="E508" s="17"/>
      <c r="F508" s="17"/>
      <c r="I508" s="61"/>
      <c r="J508" s="22"/>
      <c r="K508" s="22"/>
      <c r="L508" s="22"/>
      <c r="M508" s="22"/>
      <c r="N508" s="22"/>
      <c r="P508" s="17"/>
    </row>
    <row r="509" spans="1:16" ht="12.75" customHeight="1" x14ac:dyDescent="0.15">
      <c r="A509" s="17"/>
      <c r="B509" s="17"/>
      <c r="C509" s="17"/>
      <c r="E509" s="17"/>
      <c r="F509" s="17"/>
      <c r="I509" s="61"/>
      <c r="J509" s="22"/>
      <c r="K509" s="22"/>
      <c r="L509" s="22"/>
      <c r="M509" s="22"/>
      <c r="N509" s="22"/>
      <c r="P509" s="17"/>
    </row>
    <row r="510" spans="1:16" ht="12.75" customHeight="1" x14ac:dyDescent="0.15">
      <c r="A510" s="17"/>
      <c r="B510" s="17"/>
      <c r="C510" s="17"/>
      <c r="E510" s="17"/>
      <c r="F510" s="17"/>
      <c r="I510" s="61"/>
      <c r="J510" s="22"/>
      <c r="K510" s="22"/>
      <c r="L510" s="22"/>
      <c r="M510" s="22"/>
      <c r="N510" s="22"/>
      <c r="P510" s="17"/>
    </row>
    <row r="511" spans="1:16" ht="12.75" customHeight="1" x14ac:dyDescent="0.15">
      <c r="A511" s="17"/>
      <c r="B511" s="17"/>
      <c r="C511" s="17"/>
      <c r="E511" s="17"/>
      <c r="F511" s="17"/>
      <c r="I511" s="61"/>
      <c r="J511" s="22"/>
      <c r="K511" s="22"/>
      <c r="L511" s="22"/>
      <c r="M511" s="22"/>
      <c r="N511" s="22"/>
      <c r="P511" s="17"/>
    </row>
    <row r="512" spans="1:16" ht="12.75" customHeight="1" x14ac:dyDescent="0.15">
      <c r="A512" s="17"/>
      <c r="B512" s="17"/>
      <c r="C512" s="17"/>
      <c r="E512" s="17"/>
      <c r="F512" s="17"/>
      <c r="I512" s="61"/>
      <c r="J512" s="22"/>
      <c r="K512" s="22"/>
      <c r="L512" s="22"/>
      <c r="M512" s="22"/>
      <c r="N512" s="22"/>
      <c r="P512" s="17"/>
    </row>
    <row r="513" spans="1:16" ht="12.75" customHeight="1" x14ac:dyDescent="0.15">
      <c r="A513" s="17"/>
      <c r="B513" s="17"/>
      <c r="C513" s="17"/>
      <c r="E513" s="17"/>
      <c r="F513" s="17"/>
      <c r="I513" s="61"/>
      <c r="J513" s="22"/>
      <c r="K513" s="22"/>
      <c r="L513" s="22"/>
      <c r="M513" s="22"/>
      <c r="N513" s="22"/>
      <c r="P513" s="17"/>
    </row>
    <row r="514" spans="1:16" ht="12.75" customHeight="1" x14ac:dyDescent="0.15">
      <c r="A514" s="17"/>
      <c r="B514" s="17"/>
      <c r="C514" s="17"/>
      <c r="E514" s="17"/>
      <c r="F514" s="17"/>
      <c r="I514" s="61"/>
      <c r="J514" s="22"/>
      <c r="K514" s="22"/>
      <c r="L514" s="22"/>
      <c r="M514" s="22"/>
      <c r="N514" s="22"/>
      <c r="P514" s="17"/>
    </row>
    <row r="515" spans="1:16" ht="12.75" customHeight="1" x14ac:dyDescent="0.15">
      <c r="A515" s="17"/>
      <c r="B515" s="17"/>
      <c r="C515" s="17"/>
      <c r="E515" s="17"/>
      <c r="F515" s="17"/>
      <c r="I515" s="61"/>
      <c r="J515" s="22"/>
      <c r="K515" s="22"/>
      <c r="L515" s="22"/>
      <c r="M515" s="22"/>
      <c r="N515" s="22"/>
      <c r="P515" s="17"/>
    </row>
    <row r="516" spans="1:16" ht="12.75" customHeight="1" x14ac:dyDescent="0.15">
      <c r="A516" s="17"/>
      <c r="B516" s="17"/>
      <c r="C516" s="17"/>
      <c r="E516" s="17"/>
      <c r="F516" s="17"/>
      <c r="I516" s="61"/>
      <c r="J516" s="22"/>
      <c r="K516" s="22"/>
      <c r="L516" s="22"/>
      <c r="M516" s="22"/>
      <c r="N516" s="22"/>
      <c r="P516" s="17"/>
    </row>
    <row r="517" spans="1:16" ht="12.75" customHeight="1" x14ac:dyDescent="0.15">
      <c r="A517" s="17"/>
      <c r="B517" s="17"/>
      <c r="C517" s="17"/>
      <c r="E517" s="17"/>
      <c r="F517" s="17"/>
      <c r="I517" s="61"/>
      <c r="J517" s="22"/>
      <c r="K517" s="22"/>
      <c r="L517" s="22"/>
      <c r="M517" s="22"/>
      <c r="N517" s="22"/>
      <c r="P517" s="17"/>
    </row>
    <row r="518" spans="1:16" ht="12.75" customHeight="1" x14ac:dyDescent="0.15">
      <c r="A518" s="17"/>
      <c r="B518" s="17"/>
      <c r="C518" s="17"/>
      <c r="E518" s="17"/>
      <c r="F518" s="17"/>
      <c r="I518" s="61"/>
      <c r="J518" s="22"/>
      <c r="K518" s="22"/>
      <c r="L518" s="22"/>
      <c r="M518" s="22"/>
      <c r="N518" s="22"/>
      <c r="P518" s="17"/>
    </row>
    <row r="519" spans="1:16" ht="12.75" customHeight="1" x14ac:dyDescent="0.15">
      <c r="A519" s="17"/>
      <c r="B519" s="17"/>
      <c r="C519" s="17"/>
      <c r="E519" s="17"/>
      <c r="F519" s="17"/>
      <c r="I519" s="61"/>
      <c r="J519" s="22"/>
      <c r="K519" s="22"/>
      <c r="L519" s="22"/>
      <c r="M519" s="22"/>
      <c r="N519" s="22"/>
      <c r="P519" s="17"/>
    </row>
    <row r="520" spans="1:16" ht="12.75" customHeight="1" x14ac:dyDescent="0.15">
      <c r="A520" s="17"/>
      <c r="B520" s="17"/>
      <c r="C520" s="17"/>
      <c r="E520" s="17"/>
      <c r="F520" s="17"/>
      <c r="I520" s="61"/>
      <c r="J520" s="22"/>
      <c r="K520" s="22"/>
      <c r="L520" s="22"/>
      <c r="M520" s="22"/>
      <c r="N520" s="22"/>
      <c r="P520" s="17"/>
    </row>
    <row r="521" spans="1:16" ht="12.75" customHeight="1" x14ac:dyDescent="0.15">
      <c r="A521" s="17"/>
      <c r="B521" s="17"/>
      <c r="C521" s="17"/>
      <c r="E521" s="17"/>
      <c r="F521" s="17"/>
      <c r="I521" s="61"/>
      <c r="J521" s="22"/>
      <c r="K521" s="22"/>
      <c r="L521" s="22"/>
      <c r="M521" s="22"/>
      <c r="N521" s="22"/>
      <c r="P521" s="17"/>
    </row>
    <row r="522" spans="1:16" ht="12.75" customHeight="1" x14ac:dyDescent="0.15">
      <c r="A522" s="17"/>
      <c r="B522" s="17"/>
      <c r="C522" s="17"/>
      <c r="E522" s="17"/>
      <c r="F522" s="17"/>
      <c r="I522" s="61"/>
      <c r="J522" s="22"/>
      <c r="K522" s="22"/>
      <c r="L522" s="22"/>
      <c r="M522" s="22"/>
      <c r="N522" s="22"/>
      <c r="P522" s="17"/>
    </row>
    <row r="523" spans="1:16" ht="12.75" customHeight="1" x14ac:dyDescent="0.15">
      <c r="A523" s="17"/>
      <c r="B523" s="17"/>
      <c r="C523" s="17"/>
      <c r="E523" s="17"/>
      <c r="F523" s="17"/>
      <c r="I523" s="61"/>
      <c r="J523" s="22"/>
      <c r="K523" s="22"/>
      <c r="L523" s="22"/>
      <c r="M523" s="22"/>
      <c r="N523" s="22"/>
      <c r="P523" s="17"/>
    </row>
    <row r="524" spans="1:16" ht="12.75" customHeight="1" x14ac:dyDescent="0.15">
      <c r="A524" s="17"/>
      <c r="B524" s="17"/>
      <c r="C524" s="17"/>
      <c r="E524" s="17"/>
      <c r="F524" s="17"/>
      <c r="I524" s="61"/>
      <c r="J524" s="22"/>
      <c r="K524" s="22"/>
      <c r="L524" s="22"/>
      <c r="M524" s="22"/>
      <c r="N524" s="22"/>
      <c r="P524" s="17"/>
    </row>
    <row r="525" spans="1:16" ht="12.75" customHeight="1" x14ac:dyDescent="0.15">
      <c r="A525" s="17"/>
      <c r="B525" s="17"/>
      <c r="C525" s="17"/>
      <c r="E525" s="17"/>
      <c r="F525" s="17"/>
      <c r="I525" s="61"/>
      <c r="J525" s="22"/>
      <c r="K525" s="22"/>
      <c r="L525" s="22"/>
      <c r="M525" s="22"/>
      <c r="N525" s="22"/>
      <c r="P525" s="17"/>
    </row>
    <row r="526" spans="1:16" ht="12.75" customHeight="1" x14ac:dyDescent="0.15">
      <c r="A526" s="17"/>
      <c r="B526" s="17"/>
      <c r="C526" s="17"/>
      <c r="E526" s="17"/>
      <c r="F526" s="17"/>
      <c r="I526" s="61"/>
      <c r="J526" s="22"/>
      <c r="K526" s="22"/>
      <c r="L526" s="22"/>
      <c r="M526" s="22"/>
      <c r="N526" s="22"/>
      <c r="P526" s="17"/>
    </row>
    <row r="527" spans="1:16" ht="12.75" customHeight="1" x14ac:dyDescent="0.15">
      <c r="A527" s="17"/>
      <c r="B527" s="17"/>
      <c r="C527" s="17"/>
      <c r="E527" s="17"/>
      <c r="F527" s="17"/>
      <c r="I527" s="61"/>
      <c r="J527" s="22"/>
      <c r="K527" s="22"/>
      <c r="L527" s="22"/>
      <c r="M527" s="22"/>
      <c r="N527" s="22"/>
      <c r="P527" s="17"/>
    </row>
    <row r="528" spans="1:16" ht="12.75" customHeight="1" x14ac:dyDescent="0.15">
      <c r="A528" s="17"/>
      <c r="B528" s="17"/>
      <c r="C528" s="17"/>
      <c r="E528" s="17"/>
      <c r="F528" s="17"/>
      <c r="I528" s="61"/>
      <c r="J528" s="22"/>
      <c r="K528" s="22"/>
      <c r="L528" s="22"/>
      <c r="M528" s="22"/>
      <c r="N528" s="22"/>
      <c r="P528" s="17"/>
    </row>
    <row r="529" spans="1:16" ht="12.75" customHeight="1" x14ac:dyDescent="0.15">
      <c r="A529" s="17"/>
      <c r="B529" s="17"/>
      <c r="C529" s="17"/>
      <c r="E529" s="17"/>
      <c r="F529" s="17"/>
      <c r="I529" s="61"/>
      <c r="J529" s="22"/>
      <c r="K529" s="22"/>
      <c r="L529" s="22"/>
      <c r="M529" s="22"/>
      <c r="N529" s="22"/>
      <c r="P529" s="17"/>
    </row>
    <row r="530" spans="1:16" ht="12.75" customHeight="1" x14ac:dyDescent="0.15">
      <c r="A530" s="17"/>
      <c r="B530" s="17"/>
      <c r="C530" s="17"/>
      <c r="E530" s="17"/>
      <c r="F530" s="17"/>
      <c r="I530" s="61"/>
      <c r="J530" s="22"/>
      <c r="K530" s="22"/>
      <c r="L530" s="22"/>
      <c r="M530" s="22"/>
      <c r="N530" s="22"/>
      <c r="P530" s="17"/>
    </row>
    <row r="531" spans="1:16" ht="12.75" customHeight="1" x14ac:dyDescent="0.15">
      <c r="A531" s="17"/>
      <c r="B531" s="17"/>
      <c r="C531" s="17"/>
      <c r="E531" s="17"/>
      <c r="F531" s="17"/>
      <c r="I531" s="61"/>
      <c r="J531" s="22"/>
      <c r="K531" s="22"/>
      <c r="L531" s="22"/>
      <c r="M531" s="22"/>
      <c r="N531" s="22"/>
      <c r="P531" s="17"/>
    </row>
    <row r="532" spans="1:16" ht="12.75" customHeight="1" x14ac:dyDescent="0.15">
      <c r="A532" s="17"/>
      <c r="B532" s="17"/>
      <c r="C532" s="17"/>
      <c r="E532" s="17"/>
      <c r="F532" s="17"/>
      <c r="I532" s="61"/>
      <c r="J532" s="22"/>
      <c r="K532" s="22"/>
      <c r="L532" s="22"/>
      <c r="M532" s="22"/>
      <c r="N532" s="22"/>
      <c r="P532" s="17"/>
    </row>
    <row r="533" spans="1:16" ht="12.75" customHeight="1" x14ac:dyDescent="0.15">
      <c r="A533" s="17"/>
      <c r="B533" s="17"/>
      <c r="C533" s="17"/>
      <c r="E533" s="17"/>
      <c r="F533" s="17"/>
      <c r="I533" s="61"/>
      <c r="J533" s="22"/>
      <c r="K533" s="22"/>
      <c r="L533" s="22"/>
      <c r="M533" s="22"/>
      <c r="N533" s="22"/>
      <c r="P533" s="17"/>
    </row>
    <row r="534" spans="1:16" ht="12.75" customHeight="1" x14ac:dyDescent="0.15">
      <c r="A534" s="17"/>
      <c r="B534" s="17"/>
      <c r="C534" s="17"/>
      <c r="E534" s="17"/>
      <c r="F534" s="17"/>
      <c r="I534" s="61"/>
      <c r="J534" s="22"/>
      <c r="K534" s="22"/>
      <c r="L534" s="22"/>
      <c r="M534" s="22"/>
      <c r="N534" s="22"/>
      <c r="P534" s="17"/>
    </row>
    <row r="535" spans="1:16" ht="12.75" customHeight="1" x14ac:dyDescent="0.15">
      <c r="A535" s="17"/>
      <c r="B535" s="17"/>
      <c r="C535" s="17"/>
      <c r="E535" s="17"/>
      <c r="F535" s="17"/>
      <c r="I535" s="61"/>
      <c r="J535" s="22"/>
      <c r="K535" s="22"/>
      <c r="L535" s="22"/>
      <c r="M535" s="22"/>
      <c r="N535" s="22"/>
      <c r="P535" s="17"/>
    </row>
    <row r="536" spans="1:16" ht="12.75" customHeight="1" x14ac:dyDescent="0.15">
      <c r="A536" s="17"/>
      <c r="B536" s="17"/>
      <c r="C536" s="17"/>
      <c r="E536" s="17"/>
      <c r="F536" s="17"/>
      <c r="I536" s="61"/>
      <c r="J536" s="22"/>
      <c r="K536" s="22"/>
      <c r="L536" s="22"/>
      <c r="M536" s="22"/>
      <c r="N536" s="22"/>
      <c r="P536" s="17"/>
    </row>
    <row r="537" spans="1:16" ht="12.75" customHeight="1" x14ac:dyDescent="0.15">
      <c r="A537" s="17"/>
      <c r="B537" s="17"/>
      <c r="C537" s="17"/>
      <c r="E537" s="17"/>
      <c r="F537" s="17"/>
      <c r="I537" s="61"/>
      <c r="J537" s="22"/>
      <c r="K537" s="22"/>
      <c r="L537" s="22"/>
      <c r="M537" s="22"/>
      <c r="N537" s="22"/>
      <c r="P537" s="17"/>
    </row>
    <row r="538" spans="1:16" ht="12.75" customHeight="1" x14ac:dyDescent="0.15">
      <c r="A538" s="17"/>
      <c r="B538" s="17"/>
      <c r="C538" s="17"/>
      <c r="E538" s="17"/>
      <c r="F538" s="17"/>
      <c r="I538" s="61"/>
      <c r="J538" s="22"/>
      <c r="K538" s="22"/>
      <c r="L538" s="22"/>
      <c r="M538" s="22"/>
      <c r="N538" s="22"/>
      <c r="P538" s="17"/>
    </row>
    <row r="539" spans="1:16" ht="12.75" customHeight="1" x14ac:dyDescent="0.15">
      <c r="A539" s="17"/>
      <c r="B539" s="17"/>
      <c r="C539" s="17"/>
      <c r="E539" s="17"/>
      <c r="F539" s="17"/>
      <c r="I539" s="61"/>
      <c r="J539" s="22"/>
      <c r="K539" s="22"/>
      <c r="L539" s="22"/>
      <c r="M539" s="22"/>
      <c r="N539" s="22"/>
      <c r="P539" s="17"/>
    </row>
    <row r="540" spans="1:16" ht="12.75" customHeight="1" x14ac:dyDescent="0.15">
      <c r="A540" s="17"/>
      <c r="B540" s="17"/>
      <c r="C540" s="17"/>
      <c r="E540" s="17"/>
      <c r="F540" s="17"/>
      <c r="I540" s="61"/>
      <c r="J540" s="22"/>
      <c r="K540" s="22"/>
      <c r="L540" s="22"/>
      <c r="M540" s="22"/>
      <c r="N540" s="22"/>
      <c r="P540" s="17"/>
    </row>
    <row r="541" spans="1:16" ht="12.75" customHeight="1" x14ac:dyDescent="0.15">
      <c r="A541" s="17"/>
      <c r="B541" s="17"/>
      <c r="C541" s="17"/>
      <c r="E541" s="17"/>
      <c r="F541" s="17"/>
      <c r="I541" s="61"/>
      <c r="J541" s="22"/>
      <c r="K541" s="22"/>
      <c r="L541" s="22"/>
      <c r="M541" s="22"/>
      <c r="N541" s="22"/>
      <c r="P541" s="17"/>
    </row>
    <row r="542" spans="1:16" ht="12.75" customHeight="1" x14ac:dyDescent="0.15">
      <c r="A542" s="17"/>
      <c r="B542" s="17"/>
      <c r="C542" s="17"/>
      <c r="E542" s="17"/>
      <c r="F542" s="17"/>
      <c r="I542" s="61"/>
      <c r="J542" s="22"/>
      <c r="K542" s="22"/>
      <c r="L542" s="22"/>
      <c r="M542" s="22"/>
      <c r="N542" s="22"/>
      <c r="P542" s="17"/>
    </row>
    <row r="543" spans="1:16" ht="12.75" customHeight="1" x14ac:dyDescent="0.15">
      <c r="A543" s="17"/>
      <c r="B543" s="17"/>
      <c r="C543" s="17"/>
      <c r="E543" s="17"/>
      <c r="F543" s="17"/>
      <c r="I543" s="61"/>
      <c r="J543" s="22"/>
      <c r="K543" s="22"/>
      <c r="L543" s="22"/>
      <c r="M543" s="22"/>
      <c r="N543" s="22"/>
      <c r="P543" s="17"/>
    </row>
    <row r="544" spans="1:16" ht="12.75" customHeight="1" x14ac:dyDescent="0.15">
      <c r="A544" s="17"/>
      <c r="B544" s="17"/>
      <c r="C544" s="17"/>
      <c r="E544" s="17"/>
      <c r="F544" s="17"/>
      <c r="I544" s="61"/>
      <c r="J544" s="22"/>
      <c r="K544" s="22"/>
      <c r="L544" s="22"/>
      <c r="M544" s="22"/>
      <c r="N544" s="22"/>
      <c r="P544" s="17"/>
    </row>
    <row r="545" spans="1:16" ht="12.75" customHeight="1" x14ac:dyDescent="0.15">
      <c r="A545" s="17"/>
      <c r="B545" s="17"/>
      <c r="C545" s="17"/>
      <c r="E545" s="17"/>
      <c r="F545" s="17"/>
      <c r="I545" s="61"/>
      <c r="J545" s="22"/>
      <c r="K545" s="22"/>
      <c r="L545" s="22"/>
      <c r="M545" s="22"/>
      <c r="N545" s="22"/>
      <c r="P545" s="17"/>
    </row>
    <row r="546" spans="1:16" ht="12.75" customHeight="1" x14ac:dyDescent="0.15">
      <c r="A546" s="17"/>
      <c r="B546" s="17"/>
      <c r="C546" s="17"/>
      <c r="E546" s="17"/>
      <c r="F546" s="17"/>
      <c r="I546" s="61"/>
      <c r="J546" s="22"/>
      <c r="K546" s="22"/>
      <c r="L546" s="22"/>
      <c r="M546" s="22"/>
      <c r="N546" s="22"/>
      <c r="P546" s="17"/>
    </row>
    <row r="547" spans="1:16" ht="12.75" customHeight="1" x14ac:dyDescent="0.15">
      <c r="A547" s="17"/>
      <c r="B547" s="17"/>
      <c r="C547" s="17"/>
      <c r="E547" s="17"/>
      <c r="F547" s="17"/>
      <c r="I547" s="61"/>
      <c r="J547" s="22"/>
      <c r="K547" s="22"/>
      <c r="L547" s="22"/>
      <c r="M547" s="22"/>
      <c r="N547" s="22"/>
      <c r="P547" s="17"/>
    </row>
    <row r="548" spans="1:16" ht="12.75" customHeight="1" x14ac:dyDescent="0.15">
      <c r="A548" s="17"/>
      <c r="B548" s="17"/>
      <c r="C548" s="17"/>
      <c r="E548" s="17"/>
      <c r="F548" s="17"/>
      <c r="I548" s="61"/>
      <c r="J548" s="22"/>
      <c r="K548" s="22"/>
      <c r="L548" s="22"/>
      <c r="M548" s="22"/>
      <c r="N548" s="22"/>
      <c r="P548" s="17"/>
    </row>
    <row r="549" spans="1:16" ht="12.75" customHeight="1" x14ac:dyDescent="0.15">
      <c r="A549" s="17"/>
      <c r="B549" s="17"/>
      <c r="C549" s="17"/>
      <c r="E549" s="17"/>
      <c r="F549" s="17"/>
      <c r="I549" s="61"/>
      <c r="J549" s="22"/>
      <c r="K549" s="22"/>
      <c r="L549" s="22"/>
      <c r="M549" s="22"/>
      <c r="N549" s="22"/>
      <c r="P549" s="17"/>
    </row>
    <row r="550" spans="1:16" ht="12.75" customHeight="1" x14ac:dyDescent="0.15">
      <c r="A550" s="17"/>
      <c r="B550" s="17"/>
      <c r="C550" s="17"/>
      <c r="E550" s="17"/>
      <c r="F550" s="17"/>
      <c r="I550" s="61"/>
      <c r="J550" s="22"/>
      <c r="K550" s="22"/>
      <c r="L550" s="22"/>
      <c r="M550" s="22"/>
      <c r="N550" s="22"/>
      <c r="P550" s="17"/>
    </row>
    <row r="551" spans="1:16" ht="12.75" customHeight="1" x14ac:dyDescent="0.15">
      <c r="A551" s="17"/>
      <c r="B551" s="17"/>
      <c r="C551" s="17"/>
      <c r="E551" s="17"/>
      <c r="F551" s="17"/>
      <c r="I551" s="61"/>
      <c r="J551" s="22"/>
      <c r="K551" s="22"/>
      <c r="L551" s="22"/>
      <c r="M551" s="22"/>
      <c r="N551" s="22"/>
      <c r="P551" s="17"/>
    </row>
    <row r="552" spans="1:16" ht="12.75" customHeight="1" x14ac:dyDescent="0.15">
      <c r="A552" s="17"/>
      <c r="B552" s="17"/>
      <c r="C552" s="17"/>
      <c r="E552" s="17"/>
      <c r="F552" s="17"/>
      <c r="I552" s="61"/>
      <c r="J552" s="22"/>
      <c r="K552" s="22"/>
      <c r="L552" s="22"/>
      <c r="M552" s="22"/>
      <c r="N552" s="22"/>
      <c r="P552" s="17"/>
    </row>
    <row r="553" spans="1:16" ht="12.75" customHeight="1" x14ac:dyDescent="0.15">
      <c r="A553" s="17"/>
      <c r="B553" s="17"/>
      <c r="C553" s="17"/>
      <c r="E553" s="17"/>
      <c r="F553" s="17"/>
      <c r="I553" s="61"/>
      <c r="J553" s="22"/>
      <c r="K553" s="22"/>
      <c r="L553" s="22"/>
      <c r="M553" s="22"/>
      <c r="N553" s="22"/>
      <c r="P553" s="17"/>
    </row>
    <row r="554" spans="1:16" ht="12.75" customHeight="1" x14ac:dyDescent="0.15">
      <c r="A554" s="17"/>
      <c r="B554" s="17"/>
      <c r="C554" s="17"/>
      <c r="E554" s="17"/>
      <c r="F554" s="17"/>
      <c r="I554" s="61"/>
      <c r="J554" s="22"/>
      <c r="K554" s="22"/>
      <c r="L554" s="22"/>
      <c r="M554" s="22"/>
      <c r="N554" s="22"/>
      <c r="P554" s="17"/>
    </row>
    <row r="555" spans="1:16" ht="12.75" customHeight="1" x14ac:dyDescent="0.15">
      <c r="A555" s="17"/>
      <c r="B555" s="17"/>
      <c r="C555" s="17"/>
      <c r="E555" s="17"/>
      <c r="F555" s="17"/>
      <c r="I555" s="61"/>
      <c r="J555" s="22"/>
      <c r="K555" s="22"/>
      <c r="L555" s="22"/>
      <c r="M555" s="22"/>
      <c r="N555" s="22"/>
      <c r="P555" s="17"/>
    </row>
    <row r="556" spans="1:16" ht="12.75" customHeight="1" x14ac:dyDescent="0.15">
      <c r="A556" s="17"/>
      <c r="B556" s="17"/>
      <c r="C556" s="17"/>
      <c r="E556" s="17"/>
      <c r="F556" s="17"/>
      <c r="I556" s="61"/>
      <c r="J556" s="22"/>
      <c r="K556" s="22"/>
      <c r="L556" s="22"/>
      <c r="M556" s="22"/>
      <c r="N556" s="22"/>
      <c r="P556" s="17"/>
    </row>
    <row r="557" spans="1:16" ht="12.75" customHeight="1" x14ac:dyDescent="0.15">
      <c r="A557" s="17"/>
      <c r="B557" s="17"/>
      <c r="C557" s="17"/>
      <c r="E557" s="17"/>
      <c r="F557" s="17"/>
      <c r="I557" s="61"/>
      <c r="J557" s="22"/>
      <c r="K557" s="22"/>
      <c r="L557" s="22"/>
      <c r="M557" s="22"/>
      <c r="N557" s="22"/>
      <c r="P557" s="17"/>
    </row>
    <row r="558" spans="1:16" ht="12.75" customHeight="1" x14ac:dyDescent="0.15">
      <c r="A558" s="17"/>
      <c r="B558" s="17"/>
      <c r="C558" s="17"/>
      <c r="E558" s="17"/>
      <c r="F558" s="17"/>
      <c r="I558" s="61"/>
      <c r="J558" s="22"/>
      <c r="K558" s="22"/>
      <c r="L558" s="22"/>
      <c r="M558" s="22"/>
      <c r="N558" s="22"/>
      <c r="P558" s="17"/>
    </row>
    <row r="559" spans="1:16" ht="12.75" customHeight="1" x14ac:dyDescent="0.15">
      <c r="A559" s="17"/>
      <c r="B559" s="17"/>
      <c r="C559" s="17"/>
      <c r="E559" s="17"/>
      <c r="F559" s="17"/>
      <c r="I559" s="61"/>
      <c r="J559" s="22"/>
      <c r="K559" s="22"/>
      <c r="L559" s="22"/>
      <c r="M559" s="22"/>
      <c r="N559" s="22"/>
      <c r="P559" s="17"/>
    </row>
    <row r="560" spans="1:16" ht="12.75" customHeight="1" x14ac:dyDescent="0.15">
      <c r="A560" s="17"/>
      <c r="B560" s="17"/>
      <c r="C560" s="17"/>
      <c r="E560" s="17"/>
      <c r="F560" s="17"/>
      <c r="I560" s="61"/>
      <c r="J560" s="22"/>
      <c r="K560" s="22"/>
      <c r="L560" s="22"/>
      <c r="M560" s="22"/>
      <c r="N560" s="22"/>
      <c r="P560" s="17"/>
    </row>
    <row r="561" spans="1:16" ht="12.75" customHeight="1" x14ac:dyDescent="0.15">
      <c r="A561" s="17"/>
      <c r="B561" s="17"/>
      <c r="C561" s="17"/>
      <c r="E561" s="17"/>
      <c r="F561" s="17"/>
      <c r="I561" s="61"/>
      <c r="J561" s="22"/>
      <c r="K561" s="22"/>
      <c r="L561" s="22"/>
      <c r="M561" s="22"/>
      <c r="N561" s="22"/>
      <c r="P561" s="17"/>
    </row>
    <row r="562" spans="1:16" ht="12.75" customHeight="1" x14ac:dyDescent="0.15">
      <c r="A562" s="17"/>
      <c r="B562" s="17"/>
      <c r="C562" s="17"/>
      <c r="E562" s="17"/>
      <c r="F562" s="17"/>
      <c r="I562" s="61"/>
      <c r="J562" s="22"/>
      <c r="K562" s="22"/>
      <c r="L562" s="22"/>
      <c r="M562" s="22"/>
      <c r="N562" s="22"/>
      <c r="P562" s="17"/>
    </row>
    <row r="563" spans="1:16" ht="12.75" customHeight="1" x14ac:dyDescent="0.15">
      <c r="A563" s="17"/>
      <c r="B563" s="17"/>
      <c r="C563" s="17"/>
      <c r="E563" s="17"/>
      <c r="F563" s="17"/>
      <c r="I563" s="61"/>
      <c r="J563" s="22"/>
      <c r="K563" s="22"/>
      <c r="L563" s="22"/>
      <c r="M563" s="22"/>
      <c r="N563" s="22"/>
      <c r="P563" s="17"/>
    </row>
    <row r="564" spans="1:16" ht="12.75" customHeight="1" x14ac:dyDescent="0.15">
      <c r="A564" s="17"/>
      <c r="B564" s="17"/>
      <c r="C564" s="17"/>
      <c r="E564" s="17"/>
      <c r="F564" s="17"/>
      <c r="I564" s="61"/>
      <c r="J564" s="22"/>
      <c r="K564" s="22"/>
      <c r="L564" s="22"/>
      <c r="M564" s="22"/>
      <c r="N564" s="22"/>
      <c r="P564" s="17"/>
    </row>
    <row r="565" spans="1:16" ht="12.75" customHeight="1" x14ac:dyDescent="0.15">
      <c r="A565" s="17"/>
      <c r="B565" s="17"/>
      <c r="C565" s="17"/>
      <c r="E565" s="17"/>
      <c r="F565" s="17"/>
      <c r="I565" s="61"/>
      <c r="J565" s="22"/>
      <c r="K565" s="22"/>
      <c r="L565" s="22"/>
      <c r="M565" s="22"/>
      <c r="N565" s="22"/>
      <c r="P565" s="17"/>
    </row>
    <row r="566" spans="1:16" ht="12.75" customHeight="1" x14ac:dyDescent="0.15">
      <c r="A566" s="17"/>
      <c r="B566" s="17"/>
      <c r="C566" s="17"/>
      <c r="E566" s="17"/>
      <c r="F566" s="17"/>
      <c r="I566" s="61"/>
      <c r="J566" s="22"/>
      <c r="K566" s="22"/>
      <c r="L566" s="22"/>
      <c r="M566" s="22"/>
      <c r="N566" s="22"/>
      <c r="P566" s="17"/>
    </row>
    <row r="567" spans="1:16" ht="12.75" customHeight="1" x14ac:dyDescent="0.15">
      <c r="A567" s="17"/>
      <c r="B567" s="17"/>
      <c r="C567" s="17"/>
      <c r="E567" s="17"/>
      <c r="F567" s="17"/>
      <c r="I567" s="61"/>
      <c r="J567" s="22"/>
      <c r="K567" s="22"/>
      <c r="L567" s="22"/>
      <c r="M567" s="22"/>
      <c r="N567" s="22"/>
      <c r="P567" s="17"/>
    </row>
    <row r="568" spans="1:16" ht="12.75" customHeight="1" x14ac:dyDescent="0.15">
      <c r="A568" s="17"/>
      <c r="B568" s="17"/>
      <c r="C568" s="17"/>
      <c r="E568" s="17"/>
      <c r="F568" s="17"/>
      <c r="I568" s="61"/>
      <c r="J568" s="22"/>
      <c r="K568" s="22"/>
      <c r="L568" s="22"/>
      <c r="M568" s="22"/>
      <c r="N568" s="22"/>
      <c r="P568" s="17"/>
    </row>
    <row r="569" spans="1:16" ht="12.75" customHeight="1" x14ac:dyDescent="0.15">
      <c r="A569" s="17"/>
      <c r="B569" s="17"/>
      <c r="C569" s="17"/>
      <c r="E569" s="17"/>
      <c r="F569" s="17"/>
      <c r="I569" s="61"/>
      <c r="J569" s="22"/>
      <c r="K569" s="22"/>
      <c r="L569" s="22"/>
      <c r="M569" s="22"/>
      <c r="N569" s="22"/>
      <c r="P569" s="17"/>
    </row>
    <row r="570" spans="1:16" ht="12.75" customHeight="1" x14ac:dyDescent="0.15">
      <c r="A570" s="17"/>
      <c r="B570" s="17"/>
      <c r="C570" s="17"/>
      <c r="E570" s="17"/>
      <c r="F570" s="17"/>
      <c r="I570" s="61"/>
      <c r="J570" s="22"/>
      <c r="K570" s="22"/>
      <c r="L570" s="22"/>
      <c r="M570" s="22"/>
      <c r="N570" s="22"/>
      <c r="P570" s="17"/>
    </row>
    <row r="571" spans="1:16" ht="12.75" customHeight="1" x14ac:dyDescent="0.15">
      <c r="A571" s="17"/>
      <c r="B571" s="17"/>
      <c r="C571" s="17"/>
      <c r="E571" s="17"/>
      <c r="F571" s="17"/>
      <c r="I571" s="61"/>
      <c r="J571" s="22"/>
      <c r="K571" s="22"/>
      <c r="L571" s="22"/>
      <c r="M571" s="22"/>
      <c r="N571" s="22"/>
      <c r="P571" s="17"/>
    </row>
    <row r="572" spans="1:16" ht="12.75" customHeight="1" x14ac:dyDescent="0.15">
      <c r="A572" s="17"/>
      <c r="B572" s="17"/>
      <c r="C572" s="17"/>
      <c r="E572" s="17"/>
      <c r="F572" s="17"/>
      <c r="I572" s="61"/>
      <c r="J572" s="22"/>
      <c r="K572" s="22"/>
      <c r="L572" s="22"/>
      <c r="M572" s="22"/>
      <c r="N572" s="22"/>
      <c r="P572" s="17"/>
    </row>
    <row r="573" spans="1:16" ht="12.75" customHeight="1" x14ac:dyDescent="0.15">
      <c r="A573" s="17"/>
      <c r="B573" s="17"/>
      <c r="C573" s="17"/>
      <c r="E573" s="17"/>
      <c r="F573" s="17"/>
      <c r="I573" s="61"/>
      <c r="J573" s="22"/>
      <c r="K573" s="22"/>
      <c r="L573" s="22"/>
      <c r="M573" s="22"/>
      <c r="N573" s="22"/>
      <c r="P573" s="17"/>
    </row>
    <row r="574" spans="1:16" ht="12.75" customHeight="1" x14ac:dyDescent="0.15">
      <c r="A574" s="17"/>
      <c r="B574" s="17"/>
      <c r="C574" s="17"/>
      <c r="E574" s="17"/>
      <c r="F574" s="17"/>
      <c r="I574" s="61"/>
      <c r="J574" s="22"/>
      <c r="K574" s="22"/>
      <c r="L574" s="22"/>
      <c r="M574" s="22"/>
      <c r="N574" s="22"/>
      <c r="P574" s="17"/>
    </row>
    <row r="575" spans="1:16" ht="12.75" customHeight="1" x14ac:dyDescent="0.15">
      <c r="A575" s="17"/>
      <c r="B575" s="17"/>
      <c r="C575" s="17"/>
      <c r="E575" s="17"/>
      <c r="F575" s="17"/>
      <c r="I575" s="61"/>
      <c r="J575" s="22"/>
      <c r="K575" s="22"/>
      <c r="L575" s="22"/>
      <c r="M575" s="22"/>
      <c r="N575" s="22"/>
      <c r="P575" s="17"/>
    </row>
    <row r="576" spans="1:16" ht="12.75" customHeight="1" x14ac:dyDescent="0.15">
      <c r="A576" s="17"/>
      <c r="B576" s="17"/>
      <c r="C576" s="17"/>
      <c r="E576" s="17"/>
      <c r="F576" s="17"/>
      <c r="I576" s="61"/>
      <c r="J576" s="22"/>
      <c r="K576" s="22"/>
      <c r="L576" s="22"/>
      <c r="M576" s="22"/>
      <c r="N576" s="22"/>
      <c r="P576" s="17"/>
    </row>
    <row r="577" spans="1:16" ht="12.75" customHeight="1" x14ac:dyDescent="0.15">
      <c r="A577" s="17"/>
      <c r="B577" s="17"/>
      <c r="C577" s="17"/>
      <c r="E577" s="17"/>
      <c r="F577" s="17"/>
      <c r="I577" s="61"/>
      <c r="J577" s="22"/>
      <c r="K577" s="22"/>
      <c r="L577" s="22"/>
      <c r="M577" s="22"/>
      <c r="N577" s="22"/>
      <c r="P577" s="17"/>
    </row>
    <row r="578" spans="1:16" ht="12.75" customHeight="1" x14ac:dyDescent="0.15">
      <c r="A578" s="17"/>
      <c r="B578" s="17"/>
      <c r="C578" s="17"/>
      <c r="E578" s="17"/>
      <c r="F578" s="17"/>
      <c r="I578" s="61"/>
      <c r="J578" s="22"/>
      <c r="K578" s="22"/>
      <c r="L578" s="22"/>
      <c r="M578" s="22"/>
      <c r="N578" s="22"/>
      <c r="P578" s="17"/>
    </row>
    <row r="579" spans="1:16" ht="12.75" customHeight="1" x14ac:dyDescent="0.15">
      <c r="A579" s="17"/>
      <c r="B579" s="17"/>
      <c r="C579" s="17"/>
      <c r="E579" s="17"/>
      <c r="F579" s="17"/>
      <c r="I579" s="61"/>
      <c r="J579" s="22"/>
      <c r="K579" s="22"/>
      <c r="L579" s="22"/>
      <c r="M579" s="22"/>
      <c r="N579" s="22"/>
      <c r="P579" s="17"/>
    </row>
    <row r="580" spans="1:16" ht="12.75" customHeight="1" x14ac:dyDescent="0.15">
      <c r="A580" s="17"/>
      <c r="B580" s="17"/>
      <c r="C580" s="17"/>
      <c r="E580" s="17"/>
      <c r="F580" s="17"/>
      <c r="I580" s="61"/>
      <c r="J580" s="22"/>
      <c r="K580" s="22"/>
      <c r="L580" s="22"/>
      <c r="M580" s="22"/>
      <c r="N580" s="22"/>
      <c r="P580" s="17"/>
    </row>
    <row r="581" spans="1:16" ht="12.75" customHeight="1" x14ac:dyDescent="0.15">
      <c r="A581" s="17"/>
      <c r="B581" s="17"/>
      <c r="C581" s="17"/>
      <c r="E581" s="17"/>
      <c r="F581" s="17"/>
      <c r="I581" s="61"/>
      <c r="J581" s="22"/>
      <c r="K581" s="22"/>
      <c r="L581" s="22"/>
      <c r="M581" s="22"/>
      <c r="N581" s="22"/>
      <c r="P581" s="17"/>
    </row>
    <row r="582" spans="1:16" ht="12.75" customHeight="1" x14ac:dyDescent="0.15">
      <c r="A582" s="17"/>
      <c r="B582" s="17"/>
      <c r="C582" s="17"/>
      <c r="E582" s="17"/>
      <c r="F582" s="17"/>
      <c r="I582" s="61"/>
      <c r="J582" s="22"/>
      <c r="K582" s="22"/>
      <c r="L582" s="22"/>
      <c r="M582" s="22"/>
      <c r="N582" s="22"/>
      <c r="P582" s="17"/>
    </row>
    <row r="583" spans="1:16" ht="12.75" customHeight="1" x14ac:dyDescent="0.15">
      <c r="A583" s="17"/>
      <c r="B583" s="17"/>
      <c r="C583" s="17"/>
      <c r="E583" s="17"/>
      <c r="F583" s="17"/>
      <c r="I583" s="61"/>
      <c r="J583" s="22"/>
      <c r="K583" s="22"/>
      <c r="L583" s="22"/>
      <c r="M583" s="22"/>
      <c r="N583" s="22"/>
      <c r="P583" s="17"/>
    </row>
    <row r="584" spans="1:16" ht="12.75" customHeight="1" x14ac:dyDescent="0.15">
      <c r="A584" s="17"/>
      <c r="B584" s="17"/>
      <c r="C584" s="17"/>
      <c r="E584" s="17"/>
      <c r="F584" s="17"/>
      <c r="I584" s="61"/>
      <c r="J584" s="22"/>
      <c r="K584" s="22"/>
      <c r="L584" s="22"/>
      <c r="M584" s="22"/>
      <c r="N584" s="22"/>
      <c r="P584" s="17"/>
    </row>
    <row r="585" spans="1:16" ht="12.75" customHeight="1" x14ac:dyDescent="0.15">
      <c r="A585" s="17"/>
      <c r="B585" s="17"/>
      <c r="C585" s="17"/>
      <c r="E585" s="17"/>
      <c r="F585" s="17"/>
      <c r="I585" s="61"/>
      <c r="J585" s="22"/>
      <c r="K585" s="22"/>
      <c r="L585" s="22"/>
      <c r="M585" s="22"/>
      <c r="N585" s="22"/>
      <c r="P585" s="17"/>
    </row>
    <row r="586" spans="1:16" ht="12.75" customHeight="1" x14ac:dyDescent="0.15">
      <c r="A586" s="17"/>
      <c r="B586" s="17"/>
      <c r="C586" s="17"/>
      <c r="E586" s="17"/>
      <c r="F586" s="17"/>
      <c r="I586" s="61"/>
      <c r="J586" s="22"/>
      <c r="K586" s="22"/>
      <c r="L586" s="22"/>
      <c r="M586" s="22"/>
      <c r="N586" s="22"/>
      <c r="P586" s="17"/>
    </row>
    <row r="587" spans="1:16" ht="12.75" customHeight="1" x14ac:dyDescent="0.15">
      <c r="A587" s="17"/>
      <c r="B587" s="17"/>
      <c r="C587" s="17"/>
      <c r="E587" s="17"/>
      <c r="F587" s="17"/>
      <c r="I587" s="61"/>
      <c r="J587" s="22"/>
      <c r="K587" s="22"/>
      <c r="L587" s="22"/>
      <c r="M587" s="22"/>
      <c r="N587" s="22"/>
      <c r="P587" s="17"/>
    </row>
    <row r="588" spans="1:16" ht="12.75" customHeight="1" x14ac:dyDescent="0.15">
      <c r="A588" s="17"/>
      <c r="B588" s="17"/>
      <c r="C588" s="17"/>
      <c r="E588" s="17"/>
      <c r="F588" s="17"/>
      <c r="I588" s="61"/>
      <c r="J588" s="22"/>
      <c r="K588" s="22"/>
      <c r="L588" s="22"/>
      <c r="M588" s="22"/>
      <c r="N588" s="22"/>
      <c r="P588" s="17"/>
    </row>
    <row r="589" spans="1:16" ht="12.75" customHeight="1" x14ac:dyDescent="0.15">
      <c r="A589" s="17"/>
      <c r="B589" s="17"/>
      <c r="C589" s="17"/>
      <c r="E589" s="17"/>
      <c r="F589" s="17"/>
      <c r="I589" s="61"/>
      <c r="J589" s="22"/>
      <c r="K589" s="22"/>
      <c r="L589" s="22"/>
      <c r="M589" s="22"/>
      <c r="N589" s="22"/>
      <c r="P589" s="17"/>
    </row>
    <row r="590" spans="1:16" ht="12.75" customHeight="1" x14ac:dyDescent="0.15">
      <c r="A590" s="17"/>
      <c r="B590" s="17"/>
      <c r="C590" s="17"/>
      <c r="E590" s="17"/>
      <c r="F590" s="17"/>
      <c r="I590" s="61"/>
      <c r="J590" s="22"/>
      <c r="K590" s="22"/>
      <c r="L590" s="22"/>
      <c r="M590" s="22"/>
      <c r="N590" s="22"/>
      <c r="P590" s="17"/>
    </row>
    <row r="591" spans="1:16" ht="12.75" customHeight="1" x14ac:dyDescent="0.15">
      <c r="A591" s="17"/>
      <c r="B591" s="17"/>
      <c r="C591" s="17"/>
      <c r="E591" s="17"/>
      <c r="F591" s="17"/>
      <c r="I591" s="61"/>
      <c r="J591" s="22"/>
      <c r="K591" s="22"/>
      <c r="L591" s="22"/>
      <c r="M591" s="22"/>
      <c r="N591" s="22"/>
      <c r="P591" s="17"/>
    </row>
    <row r="592" spans="1:16" ht="12.75" customHeight="1" x14ac:dyDescent="0.15">
      <c r="A592" s="17"/>
      <c r="B592" s="17"/>
      <c r="C592" s="17"/>
      <c r="E592" s="17"/>
      <c r="F592" s="17"/>
      <c r="I592" s="61"/>
      <c r="J592" s="22"/>
      <c r="K592" s="22"/>
      <c r="L592" s="22"/>
      <c r="M592" s="22"/>
      <c r="N592" s="22"/>
      <c r="P592" s="17"/>
    </row>
    <row r="593" spans="1:16" ht="12.75" customHeight="1" x14ac:dyDescent="0.15">
      <c r="A593" s="17"/>
      <c r="B593" s="17"/>
      <c r="C593" s="17"/>
      <c r="E593" s="17"/>
      <c r="F593" s="17"/>
      <c r="I593" s="61"/>
      <c r="J593" s="22"/>
      <c r="K593" s="22"/>
      <c r="L593" s="22"/>
      <c r="M593" s="22"/>
      <c r="N593" s="22"/>
      <c r="P593" s="17"/>
    </row>
    <row r="594" spans="1:16" ht="12.75" customHeight="1" x14ac:dyDescent="0.15">
      <c r="A594" s="17"/>
      <c r="B594" s="17"/>
      <c r="C594" s="17"/>
      <c r="E594" s="17"/>
      <c r="F594" s="17"/>
      <c r="I594" s="61"/>
      <c r="J594" s="22"/>
      <c r="K594" s="22"/>
      <c r="L594" s="22"/>
      <c r="M594" s="22"/>
      <c r="N594" s="22"/>
      <c r="P594" s="17"/>
    </row>
    <row r="595" spans="1:16" ht="12.75" customHeight="1" x14ac:dyDescent="0.15">
      <c r="A595" s="17"/>
      <c r="B595" s="17"/>
      <c r="C595" s="17"/>
      <c r="E595" s="17"/>
      <c r="F595" s="17"/>
      <c r="I595" s="61"/>
      <c r="J595" s="22"/>
      <c r="K595" s="22"/>
      <c r="L595" s="22"/>
      <c r="M595" s="22"/>
      <c r="N595" s="22"/>
      <c r="P595" s="17"/>
    </row>
    <row r="596" spans="1:16" ht="12.75" customHeight="1" x14ac:dyDescent="0.15">
      <c r="A596" s="17"/>
      <c r="B596" s="17"/>
      <c r="C596" s="17"/>
      <c r="E596" s="17"/>
      <c r="F596" s="17"/>
      <c r="I596" s="61"/>
      <c r="J596" s="22"/>
      <c r="K596" s="22"/>
      <c r="L596" s="22"/>
      <c r="M596" s="22"/>
      <c r="N596" s="22"/>
      <c r="P596" s="17"/>
    </row>
    <row r="597" spans="1:16" ht="12.75" customHeight="1" x14ac:dyDescent="0.15">
      <c r="A597" s="17"/>
      <c r="B597" s="17"/>
      <c r="C597" s="17"/>
      <c r="E597" s="17"/>
      <c r="F597" s="17"/>
      <c r="I597" s="61"/>
      <c r="J597" s="22"/>
      <c r="K597" s="22"/>
      <c r="L597" s="22"/>
      <c r="M597" s="22"/>
      <c r="N597" s="22"/>
      <c r="P597" s="17"/>
    </row>
    <row r="598" spans="1:16" ht="12.75" customHeight="1" x14ac:dyDescent="0.15">
      <c r="A598" s="17"/>
      <c r="B598" s="17"/>
      <c r="C598" s="17"/>
      <c r="E598" s="17"/>
      <c r="F598" s="17"/>
      <c r="I598" s="61"/>
      <c r="J598" s="22"/>
      <c r="K598" s="22"/>
      <c r="L598" s="22"/>
      <c r="M598" s="22"/>
      <c r="N598" s="22"/>
      <c r="P598" s="17"/>
    </row>
    <row r="599" spans="1:16" ht="12.75" customHeight="1" x14ac:dyDescent="0.15">
      <c r="A599" s="17"/>
      <c r="B599" s="17"/>
      <c r="C599" s="17"/>
      <c r="E599" s="17"/>
      <c r="F599" s="17"/>
      <c r="I599" s="61"/>
      <c r="J599" s="22"/>
      <c r="K599" s="22"/>
      <c r="L599" s="22"/>
      <c r="M599" s="22"/>
      <c r="N599" s="22"/>
      <c r="P599" s="17"/>
    </row>
    <row r="600" spans="1:16" ht="12.75" customHeight="1" x14ac:dyDescent="0.15">
      <c r="A600" s="17"/>
      <c r="B600" s="17"/>
      <c r="C600" s="17"/>
      <c r="E600" s="17"/>
      <c r="F600" s="17"/>
      <c r="I600" s="61"/>
      <c r="J600" s="22"/>
      <c r="K600" s="22"/>
      <c r="L600" s="22"/>
      <c r="M600" s="22"/>
      <c r="N600" s="22"/>
      <c r="P600" s="17"/>
    </row>
    <row r="601" spans="1:16" ht="12.75" customHeight="1" x14ac:dyDescent="0.15">
      <c r="A601" s="17"/>
      <c r="B601" s="17"/>
      <c r="C601" s="17"/>
      <c r="E601" s="17"/>
      <c r="F601" s="17"/>
      <c r="I601" s="61"/>
      <c r="J601" s="22"/>
      <c r="K601" s="22"/>
      <c r="L601" s="22"/>
      <c r="M601" s="22"/>
      <c r="N601" s="22"/>
      <c r="P601" s="17"/>
    </row>
    <row r="602" spans="1:16" ht="12.75" customHeight="1" x14ac:dyDescent="0.15">
      <c r="A602" s="17"/>
      <c r="B602" s="17"/>
      <c r="C602" s="17"/>
      <c r="E602" s="17"/>
      <c r="F602" s="17"/>
      <c r="I602" s="61"/>
      <c r="J602" s="22"/>
      <c r="K602" s="22"/>
      <c r="L602" s="22"/>
      <c r="M602" s="22"/>
      <c r="N602" s="22"/>
      <c r="P602" s="17"/>
    </row>
    <row r="603" spans="1:16" ht="12.75" customHeight="1" x14ac:dyDescent="0.15">
      <c r="A603" s="17"/>
      <c r="B603" s="17"/>
      <c r="C603" s="17"/>
      <c r="E603" s="17"/>
      <c r="F603" s="17"/>
      <c r="I603" s="61"/>
      <c r="J603" s="22"/>
      <c r="K603" s="22"/>
      <c r="L603" s="22"/>
      <c r="M603" s="22"/>
      <c r="N603" s="22"/>
      <c r="P603" s="17"/>
    </row>
    <row r="604" spans="1:16" ht="12.75" customHeight="1" x14ac:dyDescent="0.15">
      <c r="A604" s="17"/>
      <c r="B604" s="17"/>
      <c r="C604" s="17"/>
      <c r="E604" s="17"/>
      <c r="F604" s="17"/>
      <c r="I604" s="61"/>
      <c r="J604" s="22"/>
      <c r="K604" s="22"/>
      <c r="L604" s="22"/>
      <c r="M604" s="22"/>
      <c r="N604" s="22"/>
      <c r="P604" s="17"/>
    </row>
    <row r="605" spans="1:16" ht="12.75" customHeight="1" x14ac:dyDescent="0.15">
      <c r="A605" s="17"/>
      <c r="B605" s="17"/>
      <c r="C605" s="17"/>
      <c r="E605" s="17"/>
      <c r="F605" s="17"/>
      <c r="I605" s="61"/>
      <c r="J605" s="22"/>
      <c r="K605" s="22"/>
      <c r="L605" s="22"/>
      <c r="M605" s="22"/>
      <c r="N605" s="22"/>
      <c r="P605" s="17"/>
    </row>
    <row r="606" spans="1:16" ht="12.75" customHeight="1" x14ac:dyDescent="0.15">
      <c r="A606" s="17"/>
      <c r="B606" s="17"/>
      <c r="C606" s="17"/>
      <c r="E606" s="17"/>
      <c r="F606" s="17"/>
      <c r="I606" s="61"/>
      <c r="J606" s="22"/>
      <c r="K606" s="22"/>
      <c r="L606" s="22"/>
      <c r="M606" s="22"/>
      <c r="N606" s="22"/>
      <c r="P606" s="17"/>
    </row>
    <row r="607" spans="1:16" ht="12.75" customHeight="1" x14ac:dyDescent="0.15">
      <c r="A607" s="17"/>
      <c r="B607" s="17"/>
      <c r="C607" s="17"/>
      <c r="E607" s="17"/>
      <c r="F607" s="17"/>
      <c r="I607" s="61"/>
      <c r="J607" s="22"/>
      <c r="K607" s="22"/>
      <c r="L607" s="22"/>
      <c r="M607" s="22"/>
      <c r="N607" s="22"/>
      <c r="P607" s="17"/>
    </row>
    <row r="608" spans="1:16" ht="12.75" customHeight="1" x14ac:dyDescent="0.15">
      <c r="A608" s="17"/>
      <c r="B608" s="17"/>
      <c r="C608" s="17"/>
      <c r="E608" s="17"/>
      <c r="F608" s="17"/>
      <c r="I608" s="61"/>
      <c r="J608" s="22"/>
      <c r="K608" s="22"/>
      <c r="L608" s="22"/>
      <c r="M608" s="22"/>
      <c r="N608" s="22"/>
      <c r="P608" s="17"/>
    </row>
    <row r="609" spans="1:16" ht="12.75" customHeight="1" x14ac:dyDescent="0.15">
      <c r="A609" s="17"/>
      <c r="B609" s="17"/>
      <c r="C609" s="17"/>
      <c r="E609" s="17"/>
      <c r="F609" s="17"/>
      <c r="I609" s="61"/>
      <c r="J609" s="22"/>
      <c r="K609" s="22"/>
      <c r="L609" s="22"/>
      <c r="M609" s="22"/>
      <c r="N609" s="22"/>
      <c r="P609" s="17"/>
    </row>
    <row r="610" spans="1:16" ht="12.75" customHeight="1" x14ac:dyDescent="0.15">
      <c r="A610" s="17"/>
      <c r="B610" s="17"/>
      <c r="C610" s="17"/>
      <c r="E610" s="17"/>
      <c r="F610" s="17"/>
      <c r="I610" s="61"/>
      <c r="J610" s="22"/>
      <c r="K610" s="22"/>
      <c r="L610" s="22"/>
      <c r="M610" s="22"/>
      <c r="N610" s="22"/>
      <c r="P610" s="17"/>
    </row>
    <row r="611" spans="1:16" ht="12.75" customHeight="1" x14ac:dyDescent="0.15">
      <c r="A611" s="17"/>
      <c r="B611" s="17"/>
      <c r="C611" s="17"/>
      <c r="E611" s="17"/>
      <c r="F611" s="17"/>
      <c r="I611" s="61"/>
      <c r="J611" s="22"/>
      <c r="K611" s="22"/>
      <c r="L611" s="22"/>
      <c r="M611" s="22"/>
      <c r="N611" s="22"/>
      <c r="P611" s="17"/>
    </row>
    <row r="612" spans="1:16" ht="12.75" customHeight="1" x14ac:dyDescent="0.15">
      <c r="A612" s="17"/>
      <c r="B612" s="17"/>
      <c r="C612" s="17"/>
      <c r="E612" s="17"/>
      <c r="F612" s="17"/>
      <c r="I612" s="61"/>
      <c r="J612" s="22"/>
      <c r="K612" s="22"/>
      <c r="L612" s="22"/>
      <c r="M612" s="22"/>
      <c r="N612" s="22"/>
      <c r="P612" s="17"/>
    </row>
    <row r="613" spans="1:16" ht="12.75" customHeight="1" x14ac:dyDescent="0.15">
      <c r="A613" s="17"/>
      <c r="B613" s="17"/>
      <c r="C613" s="17"/>
      <c r="E613" s="17"/>
      <c r="F613" s="17"/>
      <c r="I613" s="61"/>
      <c r="J613" s="22"/>
      <c r="K613" s="22"/>
      <c r="L613" s="22"/>
      <c r="M613" s="22"/>
      <c r="N613" s="22"/>
      <c r="P613" s="17"/>
    </row>
    <row r="614" spans="1:16" ht="12.75" customHeight="1" x14ac:dyDescent="0.15">
      <c r="A614" s="17"/>
      <c r="B614" s="17"/>
      <c r="C614" s="17"/>
      <c r="E614" s="17"/>
      <c r="F614" s="17"/>
      <c r="I614" s="61"/>
      <c r="J614" s="22"/>
      <c r="K614" s="22"/>
      <c r="L614" s="22"/>
      <c r="M614" s="22"/>
      <c r="N614" s="22"/>
      <c r="P614" s="17"/>
    </row>
    <row r="615" spans="1:16" ht="12.75" customHeight="1" x14ac:dyDescent="0.15">
      <c r="A615" s="17"/>
      <c r="B615" s="17"/>
      <c r="C615" s="17"/>
      <c r="E615" s="17"/>
      <c r="F615" s="17"/>
      <c r="I615" s="61"/>
      <c r="J615" s="22"/>
      <c r="K615" s="22"/>
      <c r="L615" s="22"/>
      <c r="M615" s="22"/>
      <c r="N615" s="22"/>
      <c r="P615" s="17"/>
    </row>
    <row r="616" spans="1:16" ht="12.75" customHeight="1" x14ac:dyDescent="0.15">
      <c r="A616" s="17"/>
      <c r="B616" s="17"/>
      <c r="C616" s="17"/>
      <c r="E616" s="17"/>
      <c r="F616" s="17"/>
      <c r="I616" s="61"/>
      <c r="J616" s="22"/>
      <c r="K616" s="22"/>
      <c r="L616" s="22"/>
      <c r="M616" s="22"/>
      <c r="N616" s="22"/>
      <c r="P616" s="17"/>
    </row>
    <row r="617" spans="1:16" ht="12.75" customHeight="1" x14ac:dyDescent="0.15">
      <c r="A617" s="17"/>
      <c r="B617" s="17"/>
      <c r="C617" s="17"/>
      <c r="E617" s="17"/>
      <c r="F617" s="17"/>
      <c r="I617" s="61"/>
      <c r="J617" s="22"/>
      <c r="K617" s="22"/>
      <c r="L617" s="22"/>
      <c r="M617" s="22"/>
      <c r="N617" s="22"/>
      <c r="P617" s="17"/>
    </row>
    <row r="618" spans="1:16" ht="12.75" customHeight="1" x14ac:dyDescent="0.15">
      <c r="A618" s="17"/>
      <c r="B618" s="17"/>
      <c r="C618" s="17"/>
      <c r="E618" s="17"/>
      <c r="F618" s="17"/>
      <c r="I618" s="61"/>
      <c r="J618" s="22"/>
      <c r="K618" s="22"/>
      <c r="L618" s="22"/>
      <c r="M618" s="22"/>
      <c r="N618" s="22"/>
      <c r="P618" s="17"/>
    </row>
    <row r="619" spans="1:16" ht="12.75" customHeight="1" x14ac:dyDescent="0.15">
      <c r="A619" s="17"/>
      <c r="B619" s="17"/>
      <c r="C619" s="17"/>
      <c r="E619" s="17"/>
      <c r="F619" s="17"/>
      <c r="I619" s="61"/>
      <c r="J619" s="22"/>
      <c r="K619" s="22"/>
      <c r="L619" s="22"/>
      <c r="M619" s="22"/>
      <c r="N619" s="22"/>
      <c r="P619" s="17"/>
    </row>
    <row r="620" spans="1:16" ht="12.75" customHeight="1" x14ac:dyDescent="0.15">
      <c r="A620" s="17"/>
      <c r="B620" s="17"/>
      <c r="C620" s="17"/>
      <c r="E620" s="17"/>
      <c r="F620" s="17"/>
      <c r="I620" s="61"/>
      <c r="J620" s="22"/>
      <c r="K620" s="22"/>
      <c r="L620" s="22"/>
      <c r="M620" s="22"/>
      <c r="N620" s="22"/>
      <c r="P620" s="17"/>
    </row>
    <row r="621" spans="1:16" ht="12.75" customHeight="1" x14ac:dyDescent="0.15">
      <c r="A621" s="17"/>
      <c r="B621" s="17"/>
      <c r="C621" s="17"/>
      <c r="E621" s="17"/>
      <c r="F621" s="17"/>
      <c r="I621" s="61"/>
      <c r="J621" s="22"/>
      <c r="K621" s="22"/>
      <c r="L621" s="22"/>
      <c r="M621" s="22"/>
      <c r="N621" s="22"/>
      <c r="P621" s="17"/>
    </row>
    <row r="622" spans="1:16" ht="12.75" customHeight="1" x14ac:dyDescent="0.15">
      <c r="A622" s="17"/>
      <c r="B622" s="17"/>
      <c r="C622" s="17"/>
      <c r="E622" s="17"/>
      <c r="F622" s="17"/>
      <c r="I622" s="61"/>
      <c r="J622" s="22"/>
      <c r="K622" s="22"/>
      <c r="L622" s="22"/>
      <c r="M622" s="22"/>
      <c r="N622" s="22"/>
      <c r="P622" s="17"/>
    </row>
    <row r="623" spans="1:16" ht="12.75" customHeight="1" x14ac:dyDescent="0.15">
      <c r="A623" s="17"/>
      <c r="B623" s="17"/>
      <c r="C623" s="17"/>
      <c r="E623" s="17"/>
      <c r="F623" s="17"/>
      <c r="I623" s="61"/>
      <c r="J623" s="22"/>
      <c r="K623" s="22"/>
      <c r="L623" s="22"/>
      <c r="M623" s="22"/>
      <c r="N623" s="22"/>
      <c r="P623" s="17"/>
    </row>
    <row r="624" spans="1:16" ht="12.75" customHeight="1" x14ac:dyDescent="0.15">
      <c r="A624" s="17"/>
      <c r="B624" s="17"/>
      <c r="C624" s="17"/>
      <c r="E624" s="17"/>
      <c r="F624" s="17"/>
      <c r="I624" s="61"/>
      <c r="J624" s="22"/>
      <c r="K624" s="22"/>
      <c r="L624" s="22"/>
      <c r="M624" s="22"/>
      <c r="N624" s="22"/>
      <c r="P624" s="17"/>
    </row>
    <row r="625" spans="1:16" ht="12.75" customHeight="1" x14ac:dyDescent="0.15">
      <c r="A625" s="17"/>
      <c r="B625" s="17"/>
      <c r="C625" s="17"/>
      <c r="E625" s="17"/>
      <c r="F625" s="17"/>
      <c r="I625" s="61"/>
      <c r="J625" s="22"/>
      <c r="K625" s="22"/>
      <c r="L625" s="22"/>
      <c r="M625" s="22"/>
      <c r="N625" s="22"/>
      <c r="P625" s="17"/>
    </row>
    <row r="626" spans="1:16" ht="12.75" customHeight="1" x14ac:dyDescent="0.15">
      <c r="A626" s="17"/>
      <c r="B626" s="17"/>
      <c r="C626" s="17"/>
      <c r="E626" s="17"/>
      <c r="F626" s="17"/>
      <c r="I626" s="61"/>
      <c r="J626" s="22"/>
      <c r="K626" s="22"/>
      <c r="L626" s="22"/>
      <c r="M626" s="22"/>
      <c r="N626" s="22"/>
      <c r="P626" s="17"/>
    </row>
    <row r="627" spans="1:16" ht="12.75" customHeight="1" x14ac:dyDescent="0.15">
      <c r="A627" s="17"/>
      <c r="B627" s="17"/>
      <c r="C627" s="17"/>
      <c r="E627" s="17"/>
      <c r="F627" s="17"/>
      <c r="I627" s="61"/>
      <c r="J627" s="22"/>
      <c r="K627" s="22"/>
      <c r="L627" s="22"/>
      <c r="M627" s="22"/>
      <c r="N627" s="22"/>
      <c r="P627" s="17"/>
    </row>
    <row r="628" spans="1:16" ht="12.75" customHeight="1" x14ac:dyDescent="0.15">
      <c r="A628" s="17"/>
      <c r="B628" s="17"/>
      <c r="C628" s="17"/>
      <c r="E628" s="17"/>
      <c r="F628" s="17"/>
      <c r="I628" s="61"/>
      <c r="J628" s="22"/>
      <c r="K628" s="22"/>
      <c r="L628" s="22"/>
      <c r="M628" s="22"/>
      <c r="N628" s="22"/>
      <c r="P628" s="17"/>
    </row>
    <row r="629" spans="1:16" ht="12.75" customHeight="1" x14ac:dyDescent="0.15">
      <c r="A629" s="17"/>
      <c r="B629" s="17"/>
      <c r="C629" s="17"/>
      <c r="E629" s="17"/>
      <c r="F629" s="17"/>
      <c r="I629" s="61"/>
      <c r="J629" s="22"/>
      <c r="K629" s="22"/>
      <c r="L629" s="22"/>
      <c r="M629" s="22"/>
      <c r="N629" s="22"/>
      <c r="P629" s="17"/>
    </row>
    <row r="630" spans="1:16" ht="12.75" customHeight="1" x14ac:dyDescent="0.15">
      <c r="A630" s="17"/>
      <c r="B630" s="17"/>
      <c r="C630" s="17"/>
      <c r="E630" s="17"/>
      <c r="F630" s="17"/>
      <c r="I630" s="61"/>
      <c r="J630" s="22"/>
      <c r="K630" s="22"/>
      <c r="L630" s="22"/>
      <c r="M630" s="22"/>
      <c r="N630" s="22"/>
      <c r="P630" s="17"/>
    </row>
    <row r="631" spans="1:16" ht="12.75" customHeight="1" x14ac:dyDescent="0.15">
      <c r="A631" s="17"/>
      <c r="B631" s="17"/>
      <c r="C631" s="17"/>
      <c r="E631" s="17"/>
      <c r="F631" s="17"/>
      <c r="I631" s="61"/>
      <c r="J631" s="22"/>
      <c r="K631" s="22"/>
      <c r="L631" s="22"/>
      <c r="M631" s="22"/>
      <c r="N631" s="22"/>
      <c r="P631" s="17"/>
    </row>
    <row r="632" spans="1:16" ht="12.75" customHeight="1" x14ac:dyDescent="0.15">
      <c r="A632" s="17"/>
      <c r="B632" s="17"/>
      <c r="C632" s="17"/>
      <c r="E632" s="17"/>
      <c r="F632" s="17"/>
      <c r="I632" s="61"/>
      <c r="J632" s="22"/>
      <c r="K632" s="22"/>
      <c r="L632" s="22"/>
      <c r="M632" s="22"/>
      <c r="N632" s="22"/>
      <c r="P632" s="17"/>
    </row>
    <row r="633" spans="1:16" ht="12.75" customHeight="1" x14ac:dyDescent="0.15">
      <c r="A633" s="17"/>
      <c r="B633" s="17"/>
      <c r="C633" s="17"/>
      <c r="E633" s="17"/>
      <c r="F633" s="17"/>
      <c r="I633" s="61"/>
      <c r="J633" s="22"/>
      <c r="K633" s="22"/>
      <c r="L633" s="22"/>
      <c r="M633" s="22"/>
      <c r="N633" s="22"/>
      <c r="P633" s="17"/>
    </row>
    <row r="634" spans="1:16" ht="12.75" customHeight="1" x14ac:dyDescent="0.15">
      <c r="A634" s="17"/>
      <c r="B634" s="17"/>
      <c r="C634" s="17"/>
      <c r="E634" s="17"/>
      <c r="F634" s="17"/>
      <c r="I634" s="61"/>
      <c r="J634" s="22"/>
      <c r="K634" s="22"/>
      <c r="L634" s="22"/>
      <c r="M634" s="22"/>
      <c r="N634" s="22"/>
      <c r="P634" s="17"/>
    </row>
    <row r="635" spans="1:16" ht="12.75" customHeight="1" x14ac:dyDescent="0.15">
      <c r="A635" s="17"/>
      <c r="B635" s="17"/>
      <c r="C635" s="17"/>
      <c r="E635" s="17"/>
      <c r="F635" s="17"/>
      <c r="I635" s="61"/>
      <c r="J635" s="22"/>
      <c r="K635" s="22"/>
      <c r="L635" s="22"/>
      <c r="M635" s="22"/>
      <c r="N635" s="22"/>
      <c r="P635" s="17"/>
    </row>
    <row r="636" spans="1:16" ht="12.75" customHeight="1" x14ac:dyDescent="0.15">
      <c r="A636" s="17"/>
      <c r="B636" s="17"/>
      <c r="C636" s="17"/>
      <c r="E636" s="17"/>
      <c r="F636" s="17"/>
      <c r="I636" s="61"/>
      <c r="J636" s="22"/>
      <c r="K636" s="22"/>
      <c r="L636" s="22"/>
      <c r="M636" s="22"/>
      <c r="N636" s="22"/>
      <c r="P636" s="17"/>
    </row>
    <row r="637" spans="1:16" ht="12.75" customHeight="1" x14ac:dyDescent="0.15">
      <c r="A637" s="17"/>
      <c r="B637" s="17"/>
      <c r="C637" s="17"/>
      <c r="E637" s="17"/>
      <c r="F637" s="17"/>
      <c r="I637" s="61"/>
      <c r="J637" s="22"/>
      <c r="K637" s="22"/>
      <c r="L637" s="22"/>
      <c r="M637" s="22"/>
      <c r="N637" s="22"/>
      <c r="P637" s="17"/>
    </row>
    <row r="638" spans="1:16" ht="12.75" customHeight="1" x14ac:dyDescent="0.15">
      <c r="A638" s="17"/>
      <c r="B638" s="17"/>
      <c r="C638" s="17"/>
      <c r="E638" s="17"/>
      <c r="F638" s="17"/>
      <c r="I638" s="61"/>
      <c r="J638" s="22"/>
      <c r="K638" s="22"/>
      <c r="L638" s="22"/>
      <c r="M638" s="22"/>
      <c r="N638" s="22"/>
      <c r="P638" s="17"/>
    </row>
    <row r="639" spans="1:16" ht="12.75" customHeight="1" x14ac:dyDescent="0.15">
      <c r="A639" s="17"/>
      <c r="B639" s="17"/>
      <c r="C639" s="17"/>
      <c r="E639" s="17"/>
      <c r="F639" s="17"/>
      <c r="I639" s="61"/>
      <c r="J639" s="22"/>
      <c r="K639" s="22"/>
      <c r="L639" s="22"/>
      <c r="M639" s="22"/>
      <c r="N639" s="22"/>
      <c r="P639" s="17"/>
    </row>
    <row r="640" spans="1:16" ht="12.75" customHeight="1" x14ac:dyDescent="0.15">
      <c r="A640" s="17"/>
      <c r="B640" s="17"/>
      <c r="C640" s="17"/>
      <c r="E640" s="17"/>
      <c r="F640" s="17"/>
      <c r="I640" s="61"/>
      <c r="J640" s="22"/>
      <c r="K640" s="22"/>
      <c r="L640" s="22"/>
      <c r="M640" s="22"/>
      <c r="N640" s="22"/>
      <c r="P640" s="17"/>
    </row>
    <row r="641" spans="1:16" ht="12.75" customHeight="1" x14ac:dyDescent="0.15">
      <c r="A641" s="17"/>
      <c r="B641" s="17"/>
      <c r="C641" s="17"/>
      <c r="E641" s="17"/>
      <c r="F641" s="17"/>
      <c r="I641" s="61"/>
      <c r="J641" s="22"/>
      <c r="K641" s="22"/>
      <c r="L641" s="22"/>
      <c r="M641" s="22"/>
      <c r="N641" s="22"/>
      <c r="P641" s="17"/>
    </row>
    <row r="642" spans="1:16" ht="12.75" customHeight="1" x14ac:dyDescent="0.15">
      <c r="A642" s="17"/>
      <c r="B642" s="17"/>
      <c r="C642" s="17"/>
      <c r="E642" s="17"/>
      <c r="F642" s="17"/>
      <c r="I642" s="61"/>
      <c r="J642" s="22"/>
      <c r="K642" s="22"/>
      <c r="L642" s="22"/>
      <c r="M642" s="22"/>
      <c r="N642" s="22"/>
      <c r="P642" s="17"/>
    </row>
    <row r="643" spans="1:16" ht="12.75" customHeight="1" x14ac:dyDescent="0.15">
      <c r="A643" s="17"/>
      <c r="B643" s="17"/>
      <c r="C643" s="17"/>
      <c r="E643" s="17"/>
      <c r="F643" s="17"/>
      <c r="I643" s="61"/>
      <c r="J643" s="22"/>
      <c r="K643" s="22"/>
      <c r="L643" s="22"/>
      <c r="M643" s="22"/>
      <c r="N643" s="22"/>
      <c r="P643" s="17"/>
    </row>
    <row r="644" spans="1:16" ht="12.75" customHeight="1" x14ac:dyDescent="0.15">
      <c r="A644" s="17"/>
      <c r="B644" s="17"/>
      <c r="C644" s="17"/>
      <c r="E644" s="17"/>
      <c r="F644" s="17"/>
      <c r="I644" s="61"/>
      <c r="J644" s="22"/>
      <c r="K644" s="22"/>
      <c r="L644" s="22"/>
      <c r="M644" s="22"/>
      <c r="N644" s="22"/>
      <c r="P644" s="17"/>
    </row>
    <row r="645" spans="1:16" ht="12.75" customHeight="1" x14ac:dyDescent="0.15">
      <c r="A645" s="17"/>
      <c r="B645" s="17"/>
      <c r="C645" s="17"/>
      <c r="E645" s="17"/>
      <c r="F645" s="17"/>
      <c r="I645" s="61"/>
      <c r="J645" s="22"/>
      <c r="K645" s="22"/>
      <c r="L645" s="22"/>
      <c r="M645" s="22"/>
      <c r="N645" s="22"/>
      <c r="P645" s="17"/>
    </row>
    <row r="646" spans="1:16" ht="12.75" customHeight="1" x14ac:dyDescent="0.15">
      <c r="A646" s="17"/>
      <c r="B646" s="17"/>
      <c r="C646" s="17"/>
      <c r="E646" s="17"/>
      <c r="F646" s="17"/>
      <c r="I646" s="61"/>
      <c r="J646" s="22"/>
      <c r="K646" s="22"/>
      <c r="L646" s="22"/>
      <c r="M646" s="22"/>
      <c r="N646" s="22"/>
      <c r="P646" s="17"/>
    </row>
    <row r="647" spans="1:16" ht="12.75" customHeight="1" x14ac:dyDescent="0.15">
      <c r="A647" s="17"/>
      <c r="B647" s="17"/>
      <c r="C647" s="17"/>
      <c r="E647" s="17"/>
      <c r="F647" s="17"/>
      <c r="I647" s="61"/>
      <c r="J647" s="22"/>
      <c r="K647" s="22"/>
      <c r="L647" s="22"/>
      <c r="M647" s="22"/>
      <c r="N647" s="22"/>
      <c r="P647" s="17"/>
    </row>
    <row r="648" spans="1:16" ht="12.75" customHeight="1" x14ac:dyDescent="0.15">
      <c r="A648" s="17"/>
      <c r="B648" s="17"/>
      <c r="C648" s="17"/>
      <c r="E648" s="17"/>
      <c r="F648" s="17"/>
      <c r="I648" s="61"/>
      <c r="J648" s="22"/>
      <c r="K648" s="22"/>
      <c r="L648" s="22"/>
      <c r="M648" s="22"/>
      <c r="N648" s="22"/>
      <c r="P648" s="17"/>
    </row>
    <row r="649" spans="1:16" ht="12.75" customHeight="1" x14ac:dyDescent="0.15">
      <c r="A649" s="17"/>
      <c r="B649" s="17"/>
      <c r="C649" s="17"/>
      <c r="E649" s="17"/>
      <c r="F649" s="17"/>
      <c r="I649" s="61"/>
      <c r="J649" s="22"/>
      <c r="K649" s="22"/>
      <c r="L649" s="22"/>
      <c r="M649" s="22"/>
      <c r="N649" s="22"/>
      <c r="P649" s="17"/>
    </row>
    <row r="650" spans="1:16" ht="12.75" customHeight="1" x14ac:dyDescent="0.15">
      <c r="A650" s="17"/>
      <c r="B650" s="17"/>
      <c r="C650" s="17"/>
      <c r="E650" s="17"/>
      <c r="F650" s="17"/>
      <c r="I650" s="61"/>
      <c r="J650" s="22"/>
      <c r="K650" s="22"/>
      <c r="L650" s="22"/>
      <c r="M650" s="22"/>
      <c r="N650" s="22"/>
      <c r="P650" s="17"/>
    </row>
    <row r="651" spans="1:16" ht="12.75" customHeight="1" x14ac:dyDescent="0.15">
      <c r="A651" s="17"/>
      <c r="B651" s="17"/>
      <c r="C651" s="17"/>
      <c r="E651" s="17"/>
      <c r="F651" s="17"/>
      <c r="I651" s="61"/>
      <c r="J651" s="22"/>
      <c r="K651" s="22"/>
      <c r="L651" s="22"/>
      <c r="M651" s="22"/>
      <c r="N651" s="22"/>
      <c r="P651" s="17"/>
    </row>
    <row r="652" spans="1:16" ht="12.75" customHeight="1" x14ac:dyDescent="0.15">
      <c r="A652" s="17"/>
      <c r="B652" s="17"/>
      <c r="C652" s="17"/>
      <c r="E652" s="17"/>
      <c r="F652" s="17"/>
      <c r="I652" s="61"/>
      <c r="J652" s="22"/>
      <c r="K652" s="22"/>
      <c r="L652" s="22"/>
      <c r="M652" s="22"/>
      <c r="N652" s="22"/>
      <c r="P652" s="17"/>
    </row>
    <row r="653" spans="1:16" ht="12.75" customHeight="1" x14ac:dyDescent="0.15">
      <c r="A653" s="17"/>
      <c r="B653" s="17"/>
      <c r="C653" s="17"/>
      <c r="E653" s="17"/>
      <c r="F653" s="17"/>
      <c r="I653" s="61"/>
      <c r="J653" s="22"/>
      <c r="K653" s="22"/>
      <c r="L653" s="22"/>
      <c r="M653" s="22"/>
      <c r="N653" s="22"/>
      <c r="P653" s="17"/>
    </row>
    <row r="654" spans="1:16" ht="12.75" customHeight="1" x14ac:dyDescent="0.15">
      <c r="A654" s="17"/>
      <c r="B654" s="17"/>
      <c r="C654" s="17"/>
      <c r="E654" s="17"/>
      <c r="F654" s="17"/>
      <c r="I654" s="61"/>
      <c r="J654" s="22"/>
      <c r="K654" s="22"/>
      <c r="L654" s="22"/>
      <c r="M654" s="22"/>
      <c r="N654" s="22"/>
      <c r="P654" s="17"/>
    </row>
    <row r="655" spans="1:16" ht="12.75" customHeight="1" x14ac:dyDescent="0.15">
      <c r="A655" s="17"/>
      <c r="B655" s="17"/>
      <c r="C655" s="17"/>
      <c r="E655" s="17"/>
      <c r="F655" s="17"/>
      <c r="I655" s="61"/>
      <c r="J655" s="22"/>
      <c r="K655" s="22"/>
      <c r="L655" s="22"/>
      <c r="M655" s="22"/>
      <c r="N655" s="22"/>
      <c r="P655" s="17"/>
    </row>
    <row r="656" spans="1:16" ht="12.75" customHeight="1" x14ac:dyDescent="0.15">
      <c r="A656" s="17"/>
      <c r="B656" s="17"/>
      <c r="C656" s="17"/>
      <c r="E656" s="17"/>
      <c r="F656" s="17"/>
      <c r="I656" s="61"/>
      <c r="J656" s="22"/>
      <c r="K656" s="22"/>
      <c r="L656" s="22"/>
      <c r="M656" s="22"/>
      <c r="N656" s="22"/>
      <c r="P656" s="17"/>
    </row>
    <row r="657" spans="1:16" ht="12.75" customHeight="1" x14ac:dyDescent="0.15">
      <c r="A657" s="17"/>
      <c r="B657" s="17"/>
      <c r="C657" s="17"/>
      <c r="E657" s="17"/>
      <c r="F657" s="17"/>
      <c r="I657" s="61"/>
      <c r="J657" s="22"/>
      <c r="K657" s="22"/>
      <c r="L657" s="22"/>
      <c r="M657" s="22"/>
      <c r="N657" s="22"/>
      <c r="P657" s="17"/>
    </row>
    <row r="658" spans="1:16" ht="12.75" customHeight="1" x14ac:dyDescent="0.15">
      <c r="A658" s="17"/>
      <c r="B658" s="17"/>
      <c r="C658" s="17"/>
      <c r="E658" s="17"/>
      <c r="F658" s="17"/>
      <c r="I658" s="61"/>
      <c r="J658" s="22"/>
      <c r="K658" s="22"/>
      <c r="L658" s="22"/>
      <c r="M658" s="22"/>
      <c r="N658" s="22"/>
      <c r="P658" s="17"/>
    </row>
    <row r="659" spans="1:16" ht="12.75" customHeight="1" x14ac:dyDescent="0.15">
      <c r="A659" s="17"/>
      <c r="B659" s="17"/>
      <c r="C659" s="17"/>
      <c r="E659" s="17"/>
      <c r="F659" s="17"/>
      <c r="I659" s="61"/>
      <c r="J659" s="22"/>
      <c r="K659" s="22"/>
      <c r="L659" s="22"/>
      <c r="M659" s="22"/>
      <c r="N659" s="22"/>
      <c r="P659" s="17"/>
    </row>
    <row r="660" spans="1:16" ht="12.75" customHeight="1" x14ac:dyDescent="0.15">
      <c r="A660" s="17"/>
      <c r="B660" s="17"/>
      <c r="C660" s="17"/>
      <c r="E660" s="17"/>
      <c r="F660" s="17"/>
      <c r="I660" s="61"/>
      <c r="J660" s="22"/>
      <c r="K660" s="22"/>
      <c r="L660" s="22"/>
      <c r="M660" s="22"/>
      <c r="N660" s="22"/>
      <c r="P660" s="17"/>
    </row>
    <row r="661" spans="1:16" ht="12.75" customHeight="1" x14ac:dyDescent="0.15">
      <c r="A661" s="17"/>
      <c r="B661" s="17"/>
      <c r="C661" s="17"/>
      <c r="E661" s="17"/>
      <c r="F661" s="17"/>
      <c r="I661" s="61"/>
      <c r="J661" s="22"/>
      <c r="K661" s="22"/>
      <c r="L661" s="22"/>
      <c r="M661" s="22"/>
      <c r="N661" s="22"/>
      <c r="P661" s="17"/>
    </row>
    <row r="662" spans="1:16" ht="12.75" customHeight="1" x14ac:dyDescent="0.15">
      <c r="A662" s="17"/>
      <c r="B662" s="17"/>
      <c r="C662" s="17"/>
      <c r="E662" s="17"/>
      <c r="F662" s="17"/>
      <c r="I662" s="61"/>
      <c r="J662" s="22"/>
      <c r="K662" s="22"/>
      <c r="L662" s="22"/>
      <c r="M662" s="22"/>
      <c r="N662" s="22"/>
      <c r="P662" s="17"/>
    </row>
    <row r="663" spans="1:16" ht="12.75" customHeight="1" x14ac:dyDescent="0.15">
      <c r="A663" s="17"/>
      <c r="B663" s="17"/>
      <c r="C663" s="17"/>
      <c r="E663" s="17"/>
      <c r="F663" s="17"/>
      <c r="I663" s="61"/>
      <c r="J663" s="22"/>
      <c r="K663" s="22"/>
      <c r="L663" s="22"/>
      <c r="M663" s="22"/>
      <c r="N663" s="22"/>
      <c r="P663" s="17"/>
    </row>
    <row r="664" spans="1:16" ht="12.75" customHeight="1" x14ac:dyDescent="0.15">
      <c r="A664" s="17"/>
      <c r="B664" s="17"/>
      <c r="C664" s="17"/>
      <c r="E664" s="17"/>
      <c r="F664" s="17"/>
      <c r="I664" s="61"/>
      <c r="J664" s="22"/>
      <c r="K664" s="22"/>
      <c r="L664" s="22"/>
      <c r="M664" s="22"/>
      <c r="N664" s="22"/>
      <c r="P664" s="17"/>
    </row>
    <row r="665" spans="1:16" ht="12.75" customHeight="1" x14ac:dyDescent="0.15">
      <c r="A665" s="17"/>
      <c r="B665" s="17"/>
      <c r="C665" s="17"/>
      <c r="E665" s="17"/>
      <c r="F665" s="17"/>
      <c r="I665" s="61"/>
      <c r="J665" s="22"/>
      <c r="K665" s="22"/>
      <c r="L665" s="22"/>
      <c r="M665" s="22"/>
      <c r="N665" s="22"/>
      <c r="P665" s="17"/>
    </row>
    <row r="666" spans="1:16" ht="12.75" customHeight="1" x14ac:dyDescent="0.15">
      <c r="A666" s="17"/>
      <c r="B666" s="17"/>
      <c r="C666" s="17"/>
      <c r="E666" s="17"/>
      <c r="F666" s="17"/>
      <c r="I666" s="61"/>
      <c r="J666" s="22"/>
      <c r="K666" s="22"/>
      <c r="L666" s="22"/>
      <c r="M666" s="22"/>
      <c r="N666" s="22"/>
      <c r="P666" s="17"/>
    </row>
    <row r="667" spans="1:16" ht="12.75" customHeight="1" x14ac:dyDescent="0.15">
      <c r="A667" s="17"/>
      <c r="B667" s="17"/>
      <c r="C667" s="17"/>
      <c r="E667" s="17"/>
      <c r="F667" s="17"/>
      <c r="I667" s="61"/>
      <c r="J667" s="22"/>
      <c r="K667" s="22"/>
      <c r="L667" s="22"/>
      <c r="M667" s="22"/>
      <c r="N667" s="22"/>
      <c r="P667" s="17"/>
    </row>
    <row r="668" spans="1:16" ht="12.75" customHeight="1" x14ac:dyDescent="0.15">
      <c r="A668" s="17"/>
      <c r="B668" s="17"/>
      <c r="C668" s="17"/>
      <c r="E668" s="17"/>
      <c r="F668" s="17"/>
      <c r="I668" s="61"/>
      <c r="J668" s="22"/>
      <c r="K668" s="22"/>
      <c r="L668" s="22"/>
      <c r="M668" s="22"/>
      <c r="N668" s="22"/>
      <c r="P668" s="17"/>
    </row>
    <row r="669" spans="1:16" ht="12.75" customHeight="1" x14ac:dyDescent="0.15">
      <c r="A669" s="17"/>
      <c r="B669" s="17"/>
      <c r="C669" s="17"/>
      <c r="E669" s="17"/>
      <c r="F669" s="17"/>
      <c r="I669" s="61"/>
      <c r="J669" s="22"/>
      <c r="K669" s="22"/>
      <c r="L669" s="22"/>
      <c r="M669" s="22"/>
      <c r="N669" s="22"/>
      <c r="P669" s="17"/>
    </row>
    <row r="670" spans="1:16" ht="12.75" customHeight="1" x14ac:dyDescent="0.15">
      <c r="A670" s="17"/>
      <c r="B670" s="17"/>
      <c r="C670" s="17"/>
      <c r="E670" s="17"/>
      <c r="F670" s="17"/>
      <c r="I670" s="61"/>
      <c r="J670" s="22"/>
      <c r="K670" s="22"/>
      <c r="L670" s="22"/>
      <c r="M670" s="22"/>
      <c r="N670" s="22"/>
      <c r="P670" s="17"/>
    </row>
    <row r="671" spans="1:16" ht="12.75" customHeight="1" x14ac:dyDescent="0.15">
      <c r="A671" s="17"/>
      <c r="B671" s="17"/>
      <c r="C671" s="17"/>
      <c r="E671" s="17"/>
      <c r="F671" s="17"/>
      <c r="I671" s="61"/>
      <c r="J671" s="22"/>
      <c r="K671" s="22"/>
      <c r="L671" s="22"/>
      <c r="M671" s="22"/>
      <c r="N671" s="22"/>
      <c r="P671" s="17"/>
    </row>
    <row r="672" spans="1:16" ht="12.75" customHeight="1" x14ac:dyDescent="0.15">
      <c r="A672" s="17"/>
      <c r="B672" s="17"/>
      <c r="C672" s="17"/>
      <c r="E672" s="17"/>
      <c r="F672" s="17"/>
      <c r="I672" s="61"/>
      <c r="J672" s="22"/>
      <c r="K672" s="22"/>
      <c r="L672" s="22"/>
      <c r="M672" s="22"/>
      <c r="N672" s="22"/>
      <c r="P672" s="17"/>
    </row>
    <row r="673" spans="1:16" ht="12.75" customHeight="1" x14ac:dyDescent="0.15">
      <c r="A673" s="17"/>
      <c r="B673" s="17"/>
      <c r="C673" s="17"/>
      <c r="E673" s="17"/>
      <c r="F673" s="17"/>
      <c r="I673" s="61"/>
      <c r="J673" s="22"/>
      <c r="K673" s="22"/>
      <c r="L673" s="22"/>
      <c r="M673" s="22"/>
      <c r="N673" s="22"/>
      <c r="P673" s="17"/>
    </row>
    <row r="674" spans="1:16" ht="12.75" customHeight="1" x14ac:dyDescent="0.15">
      <c r="A674" s="17"/>
      <c r="B674" s="17"/>
      <c r="C674" s="17"/>
      <c r="E674" s="17"/>
      <c r="F674" s="17"/>
      <c r="I674" s="61"/>
      <c r="J674" s="22"/>
      <c r="K674" s="22"/>
      <c r="L674" s="22"/>
      <c r="M674" s="22"/>
      <c r="N674" s="22"/>
      <c r="P674" s="17"/>
    </row>
    <row r="675" spans="1:16" ht="12.75" customHeight="1" x14ac:dyDescent="0.15">
      <c r="A675" s="17"/>
      <c r="B675" s="17"/>
      <c r="C675" s="17"/>
      <c r="E675" s="17"/>
      <c r="F675" s="17"/>
      <c r="I675" s="61"/>
      <c r="J675" s="22"/>
      <c r="K675" s="22"/>
      <c r="L675" s="22"/>
      <c r="M675" s="22"/>
      <c r="N675" s="22"/>
      <c r="P675" s="17"/>
    </row>
    <row r="676" spans="1:16" ht="12.75" customHeight="1" x14ac:dyDescent="0.15">
      <c r="A676" s="17"/>
      <c r="B676" s="17"/>
      <c r="C676" s="17"/>
      <c r="E676" s="17"/>
      <c r="F676" s="17"/>
      <c r="I676" s="61"/>
      <c r="J676" s="22"/>
      <c r="K676" s="22"/>
      <c r="L676" s="22"/>
      <c r="M676" s="22"/>
      <c r="N676" s="22"/>
      <c r="P676" s="17"/>
    </row>
    <row r="677" spans="1:16" ht="12.75" customHeight="1" x14ac:dyDescent="0.15">
      <c r="A677" s="17"/>
      <c r="B677" s="17"/>
      <c r="C677" s="17"/>
      <c r="E677" s="17"/>
      <c r="F677" s="17"/>
      <c r="I677" s="61"/>
      <c r="J677" s="22"/>
      <c r="K677" s="22"/>
      <c r="L677" s="22"/>
      <c r="M677" s="22"/>
      <c r="N677" s="22"/>
      <c r="P677" s="17"/>
    </row>
    <row r="678" spans="1:16" ht="12.75" customHeight="1" x14ac:dyDescent="0.15">
      <c r="A678" s="17"/>
      <c r="B678" s="17"/>
      <c r="C678" s="17"/>
      <c r="E678" s="17"/>
      <c r="F678" s="17"/>
      <c r="I678" s="61"/>
      <c r="J678" s="22"/>
      <c r="K678" s="22"/>
      <c r="L678" s="22"/>
      <c r="M678" s="22"/>
      <c r="N678" s="22"/>
      <c r="P678" s="17"/>
    </row>
    <row r="679" spans="1:16" ht="12.75" customHeight="1" x14ac:dyDescent="0.15">
      <c r="A679" s="17"/>
      <c r="B679" s="17"/>
      <c r="C679" s="17"/>
      <c r="E679" s="17"/>
      <c r="F679" s="17"/>
      <c r="I679" s="61"/>
      <c r="J679" s="22"/>
      <c r="K679" s="22"/>
      <c r="L679" s="22"/>
      <c r="M679" s="22"/>
      <c r="N679" s="22"/>
      <c r="P679" s="17"/>
    </row>
    <row r="680" spans="1:16" ht="12.75" customHeight="1" x14ac:dyDescent="0.15">
      <c r="A680" s="17"/>
      <c r="B680" s="17"/>
      <c r="C680" s="17"/>
      <c r="E680" s="17"/>
      <c r="F680" s="17"/>
      <c r="I680" s="61"/>
      <c r="J680" s="22"/>
      <c r="K680" s="22"/>
      <c r="L680" s="22"/>
      <c r="M680" s="22"/>
      <c r="N680" s="22"/>
      <c r="P680" s="17"/>
    </row>
    <row r="681" spans="1:16" ht="12.75" customHeight="1" x14ac:dyDescent="0.15">
      <c r="A681" s="17"/>
      <c r="B681" s="17"/>
      <c r="C681" s="17"/>
      <c r="E681" s="17"/>
      <c r="F681" s="17"/>
      <c r="I681" s="61"/>
      <c r="J681" s="22"/>
      <c r="K681" s="22"/>
      <c r="L681" s="22"/>
      <c r="M681" s="22"/>
      <c r="N681" s="22"/>
      <c r="P681" s="17"/>
    </row>
    <row r="682" spans="1:16" ht="12.75" customHeight="1" x14ac:dyDescent="0.15">
      <c r="A682" s="17"/>
      <c r="B682" s="17"/>
      <c r="C682" s="17"/>
      <c r="E682" s="17"/>
      <c r="F682" s="17"/>
      <c r="I682" s="61"/>
      <c r="J682" s="22"/>
      <c r="K682" s="22"/>
      <c r="L682" s="22"/>
      <c r="M682" s="22"/>
      <c r="N682" s="22"/>
      <c r="P682" s="17"/>
    </row>
    <row r="683" spans="1:16" ht="12.75" customHeight="1" x14ac:dyDescent="0.15">
      <c r="A683" s="17"/>
      <c r="B683" s="17"/>
      <c r="C683" s="17"/>
      <c r="E683" s="17"/>
      <c r="F683" s="17"/>
      <c r="I683" s="61"/>
      <c r="J683" s="22"/>
      <c r="K683" s="22"/>
      <c r="L683" s="22"/>
      <c r="M683" s="22"/>
      <c r="N683" s="22"/>
      <c r="P683" s="17"/>
    </row>
    <row r="684" spans="1:16" ht="12.75" customHeight="1" x14ac:dyDescent="0.15">
      <c r="A684" s="17"/>
      <c r="B684" s="17"/>
      <c r="C684" s="17"/>
      <c r="E684" s="17"/>
      <c r="F684" s="17"/>
      <c r="I684" s="61"/>
      <c r="J684" s="22"/>
      <c r="K684" s="22"/>
      <c r="L684" s="22"/>
      <c r="M684" s="22"/>
      <c r="N684" s="22"/>
      <c r="P684" s="17"/>
    </row>
    <row r="685" spans="1:16" ht="12.75" customHeight="1" x14ac:dyDescent="0.15">
      <c r="A685" s="17"/>
      <c r="B685" s="17"/>
      <c r="C685" s="17"/>
      <c r="E685" s="17"/>
      <c r="F685" s="17"/>
      <c r="I685" s="61"/>
      <c r="J685" s="22"/>
      <c r="K685" s="22"/>
      <c r="L685" s="22"/>
      <c r="M685" s="22"/>
      <c r="N685" s="22"/>
      <c r="P685" s="17"/>
    </row>
    <row r="686" spans="1:16" ht="12.75" customHeight="1" x14ac:dyDescent="0.15">
      <c r="A686" s="17"/>
      <c r="B686" s="17"/>
      <c r="C686" s="17"/>
      <c r="E686" s="17"/>
      <c r="F686" s="17"/>
      <c r="I686" s="61"/>
      <c r="J686" s="22"/>
      <c r="K686" s="22"/>
      <c r="L686" s="22"/>
      <c r="M686" s="22"/>
      <c r="N686" s="22"/>
      <c r="P686" s="17"/>
    </row>
    <row r="687" spans="1:16" ht="12.75" customHeight="1" x14ac:dyDescent="0.15">
      <c r="A687" s="17"/>
      <c r="B687" s="17"/>
      <c r="C687" s="17"/>
      <c r="E687" s="17"/>
      <c r="F687" s="17"/>
      <c r="I687" s="61"/>
      <c r="J687" s="22"/>
      <c r="K687" s="22"/>
      <c r="L687" s="22"/>
      <c r="M687" s="22"/>
      <c r="N687" s="22"/>
      <c r="P687" s="17"/>
    </row>
    <row r="688" spans="1:16" ht="12.75" customHeight="1" x14ac:dyDescent="0.15">
      <c r="A688" s="17"/>
      <c r="B688" s="17"/>
      <c r="C688" s="17"/>
      <c r="E688" s="17"/>
      <c r="F688" s="17"/>
      <c r="I688" s="61"/>
      <c r="J688" s="22"/>
      <c r="K688" s="22"/>
      <c r="L688" s="22"/>
      <c r="M688" s="22"/>
      <c r="N688" s="22"/>
      <c r="P688" s="17"/>
    </row>
    <row r="689" spans="1:16" ht="12.75" customHeight="1" x14ac:dyDescent="0.15">
      <c r="A689" s="17"/>
      <c r="B689" s="17"/>
      <c r="C689" s="17"/>
      <c r="E689" s="17"/>
      <c r="F689" s="17"/>
      <c r="I689" s="61"/>
      <c r="J689" s="22"/>
      <c r="K689" s="22"/>
      <c r="L689" s="22"/>
      <c r="M689" s="22"/>
      <c r="N689" s="22"/>
      <c r="P689" s="17"/>
    </row>
    <row r="690" spans="1:16" ht="12.75" customHeight="1" x14ac:dyDescent="0.15">
      <c r="A690" s="17"/>
      <c r="B690" s="17"/>
      <c r="C690" s="17"/>
      <c r="E690" s="17"/>
      <c r="F690" s="17"/>
      <c r="I690" s="61"/>
      <c r="J690" s="22"/>
      <c r="K690" s="22"/>
      <c r="L690" s="22"/>
      <c r="M690" s="22"/>
      <c r="N690" s="22"/>
      <c r="P690" s="17"/>
    </row>
    <row r="691" spans="1:16" ht="12.75" customHeight="1" x14ac:dyDescent="0.15">
      <c r="A691" s="17"/>
      <c r="B691" s="17"/>
      <c r="C691" s="17"/>
      <c r="E691" s="17"/>
      <c r="F691" s="17"/>
      <c r="I691" s="61"/>
      <c r="J691" s="22"/>
      <c r="K691" s="22"/>
      <c r="L691" s="22"/>
      <c r="M691" s="22"/>
      <c r="N691" s="22"/>
      <c r="P691" s="17"/>
    </row>
    <row r="692" spans="1:16" ht="12.75" customHeight="1" x14ac:dyDescent="0.15">
      <c r="A692" s="17"/>
      <c r="B692" s="17"/>
      <c r="C692" s="17"/>
      <c r="E692" s="17"/>
      <c r="F692" s="17"/>
      <c r="I692" s="61"/>
      <c r="J692" s="22"/>
      <c r="K692" s="22"/>
      <c r="L692" s="22"/>
      <c r="M692" s="22"/>
      <c r="N692" s="22"/>
      <c r="P692" s="17"/>
    </row>
    <row r="693" spans="1:16" ht="12.75" customHeight="1" x14ac:dyDescent="0.15">
      <c r="A693" s="17"/>
      <c r="B693" s="17"/>
      <c r="C693" s="17"/>
      <c r="E693" s="17"/>
      <c r="F693" s="17"/>
      <c r="I693" s="61"/>
      <c r="J693" s="22"/>
      <c r="K693" s="22"/>
      <c r="L693" s="22"/>
      <c r="M693" s="22"/>
      <c r="N693" s="22"/>
      <c r="P693" s="17"/>
    </row>
    <row r="694" spans="1:16" ht="12.75" customHeight="1" x14ac:dyDescent="0.15">
      <c r="A694" s="17"/>
      <c r="B694" s="17"/>
      <c r="C694" s="17"/>
      <c r="E694" s="17"/>
      <c r="F694" s="17"/>
      <c r="I694" s="61"/>
      <c r="J694" s="22"/>
      <c r="K694" s="22"/>
      <c r="L694" s="22"/>
      <c r="M694" s="22"/>
      <c r="N694" s="22"/>
      <c r="P694" s="17"/>
    </row>
    <row r="695" spans="1:16" ht="12.75" customHeight="1" x14ac:dyDescent="0.15">
      <c r="A695" s="17"/>
      <c r="B695" s="17"/>
      <c r="C695" s="17"/>
      <c r="E695" s="17"/>
      <c r="F695" s="17"/>
      <c r="I695" s="61"/>
      <c r="J695" s="22"/>
      <c r="K695" s="22"/>
      <c r="L695" s="22"/>
      <c r="M695" s="22"/>
      <c r="N695" s="22"/>
      <c r="P695" s="17"/>
    </row>
    <row r="696" spans="1:16" ht="12.75" customHeight="1" x14ac:dyDescent="0.15">
      <c r="A696" s="17"/>
      <c r="B696" s="17"/>
      <c r="C696" s="17"/>
      <c r="E696" s="17"/>
      <c r="F696" s="17"/>
      <c r="I696" s="61"/>
      <c r="J696" s="22"/>
      <c r="K696" s="22"/>
      <c r="L696" s="22"/>
      <c r="M696" s="22"/>
      <c r="N696" s="22"/>
      <c r="P696" s="17"/>
    </row>
    <row r="697" spans="1:16" ht="12.75" customHeight="1" x14ac:dyDescent="0.15">
      <c r="A697" s="17"/>
      <c r="B697" s="17"/>
      <c r="C697" s="17"/>
      <c r="E697" s="17"/>
      <c r="F697" s="17"/>
      <c r="I697" s="61"/>
      <c r="J697" s="22"/>
      <c r="K697" s="22"/>
      <c r="L697" s="22"/>
      <c r="M697" s="22"/>
      <c r="N697" s="22"/>
      <c r="P697" s="17"/>
    </row>
    <row r="698" spans="1:16" ht="12.75" customHeight="1" x14ac:dyDescent="0.15">
      <c r="A698" s="17"/>
      <c r="B698" s="17"/>
      <c r="C698" s="17"/>
      <c r="E698" s="17"/>
      <c r="F698" s="17"/>
      <c r="I698" s="61"/>
      <c r="J698" s="22"/>
      <c r="K698" s="22"/>
      <c r="L698" s="22"/>
      <c r="M698" s="22"/>
      <c r="N698" s="22"/>
      <c r="P698" s="17"/>
    </row>
    <row r="699" spans="1:16" ht="12.75" customHeight="1" x14ac:dyDescent="0.15">
      <c r="A699" s="17"/>
      <c r="B699" s="17"/>
      <c r="C699" s="17"/>
      <c r="E699" s="17"/>
      <c r="F699" s="17"/>
      <c r="I699" s="61"/>
      <c r="J699" s="22"/>
      <c r="K699" s="22"/>
      <c r="L699" s="22"/>
      <c r="M699" s="22"/>
      <c r="N699" s="22"/>
      <c r="P699" s="17"/>
    </row>
    <row r="700" spans="1:16" ht="12.75" customHeight="1" x14ac:dyDescent="0.15">
      <c r="A700" s="17"/>
      <c r="B700" s="17"/>
      <c r="C700" s="17"/>
      <c r="E700" s="17"/>
      <c r="F700" s="17"/>
      <c r="I700" s="61"/>
      <c r="J700" s="22"/>
      <c r="K700" s="22"/>
      <c r="L700" s="22"/>
      <c r="M700" s="22"/>
      <c r="N700" s="22"/>
      <c r="P700" s="17"/>
    </row>
    <row r="701" spans="1:16" ht="12.75" customHeight="1" x14ac:dyDescent="0.15">
      <c r="A701" s="17"/>
      <c r="B701" s="17"/>
      <c r="C701" s="17"/>
      <c r="E701" s="17"/>
      <c r="F701" s="17"/>
      <c r="I701" s="61"/>
      <c r="J701" s="22"/>
      <c r="K701" s="22"/>
      <c r="L701" s="22"/>
      <c r="M701" s="22"/>
      <c r="N701" s="22"/>
      <c r="P701" s="17"/>
    </row>
    <row r="702" spans="1:16" ht="12.75" customHeight="1" x14ac:dyDescent="0.15">
      <c r="A702" s="17"/>
      <c r="B702" s="17"/>
      <c r="C702" s="17"/>
      <c r="E702" s="17"/>
      <c r="F702" s="17"/>
      <c r="I702" s="61"/>
      <c r="J702" s="22"/>
      <c r="K702" s="22"/>
      <c r="L702" s="22"/>
      <c r="M702" s="22"/>
      <c r="N702" s="22"/>
      <c r="P702" s="17"/>
    </row>
    <row r="703" spans="1:16" ht="12.75" customHeight="1" x14ac:dyDescent="0.15">
      <c r="A703" s="17"/>
      <c r="B703" s="17"/>
      <c r="C703" s="17"/>
      <c r="E703" s="17"/>
      <c r="F703" s="17"/>
      <c r="I703" s="61"/>
      <c r="J703" s="22"/>
      <c r="K703" s="22"/>
      <c r="L703" s="22"/>
      <c r="M703" s="22"/>
      <c r="N703" s="22"/>
      <c r="P703" s="17"/>
    </row>
    <row r="704" spans="1:16" ht="12.75" customHeight="1" x14ac:dyDescent="0.15">
      <c r="A704" s="17"/>
      <c r="B704" s="17"/>
      <c r="C704" s="17"/>
      <c r="E704" s="17"/>
      <c r="F704" s="17"/>
      <c r="I704" s="61"/>
      <c r="J704" s="22"/>
      <c r="K704" s="22"/>
      <c r="L704" s="22"/>
      <c r="M704" s="22"/>
      <c r="N704" s="22"/>
      <c r="P704" s="17"/>
    </row>
    <row r="705" spans="1:16" ht="12.75" customHeight="1" x14ac:dyDescent="0.15">
      <c r="A705" s="17"/>
      <c r="B705" s="17"/>
      <c r="C705" s="17"/>
      <c r="E705" s="17"/>
      <c r="F705" s="17"/>
      <c r="I705" s="61"/>
      <c r="J705" s="22"/>
      <c r="K705" s="22"/>
      <c r="L705" s="22"/>
      <c r="M705" s="22"/>
      <c r="N705" s="22"/>
      <c r="P705" s="17"/>
    </row>
    <row r="706" spans="1:16" ht="12.75" customHeight="1" x14ac:dyDescent="0.15">
      <c r="A706" s="17"/>
      <c r="B706" s="17"/>
      <c r="C706" s="17"/>
      <c r="E706" s="17"/>
      <c r="F706" s="17"/>
      <c r="I706" s="61"/>
      <c r="J706" s="22"/>
      <c r="K706" s="22"/>
      <c r="L706" s="22"/>
      <c r="M706" s="22"/>
      <c r="N706" s="22"/>
      <c r="P706" s="17"/>
    </row>
    <row r="707" spans="1:16" ht="12.75" customHeight="1" x14ac:dyDescent="0.15">
      <c r="A707" s="17"/>
      <c r="B707" s="17"/>
      <c r="C707" s="17"/>
      <c r="E707" s="17"/>
      <c r="F707" s="17"/>
      <c r="I707" s="61"/>
      <c r="J707" s="22"/>
      <c r="K707" s="22"/>
      <c r="L707" s="22"/>
      <c r="M707" s="22"/>
      <c r="N707" s="22"/>
      <c r="P707" s="17"/>
    </row>
    <row r="708" spans="1:16" ht="12.75" customHeight="1" x14ac:dyDescent="0.15">
      <c r="A708" s="17"/>
      <c r="B708" s="17"/>
      <c r="C708" s="17"/>
      <c r="E708" s="17"/>
      <c r="F708" s="17"/>
      <c r="I708" s="61"/>
      <c r="J708" s="22"/>
      <c r="K708" s="22"/>
      <c r="L708" s="22"/>
      <c r="M708" s="22"/>
      <c r="N708" s="22"/>
      <c r="P708" s="17"/>
    </row>
    <row r="709" spans="1:16" ht="12.75" customHeight="1" x14ac:dyDescent="0.15">
      <c r="A709" s="17"/>
      <c r="B709" s="17"/>
      <c r="C709" s="17"/>
      <c r="E709" s="17"/>
      <c r="F709" s="17"/>
      <c r="I709" s="61"/>
      <c r="J709" s="22"/>
      <c r="K709" s="22"/>
      <c r="L709" s="22"/>
      <c r="M709" s="22"/>
      <c r="N709" s="22"/>
      <c r="P709" s="17"/>
    </row>
    <row r="710" spans="1:16" ht="12.75" customHeight="1" x14ac:dyDescent="0.15">
      <c r="A710" s="17"/>
      <c r="B710" s="17"/>
      <c r="C710" s="17"/>
      <c r="E710" s="17"/>
      <c r="F710" s="17"/>
      <c r="I710" s="61"/>
      <c r="J710" s="22"/>
      <c r="K710" s="22"/>
      <c r="L710" s="22"/>
      <c r="M710" s="22"/>
      <c r="N710" s="22"/>
      <c r="P710" s="17"/>
    </row>
    <row r="711" spans="1:16" ht="12.75" customHeight="1" x14ac:dyDescent="0.15">
      <c r="A711" s="17"/>
      <c r="B711" s="17"/>
      <c r="C711" s="17"/>
      <c r="E711" s="17"/>
      <c r="F711" s="17"/>
      <c r="I711" s="61"/>
      <c r="J711" s="22"/>
      <c r="K711" s="22"/>
      <c r="L711" s="22"/>
      <c r="M711" s="22"/>
      <c r="N711" s="22"/>
      <c r="P711" s="17"/>
    </row>
    <row r="712" spans="1:16" ht="12.75" customHeight="1" x14ac:dyDescent="0.15">
      <c r="A712" s="17"/>
      <c r="B712" s="17"/>
      <c r="C712" s="17"/>
      <c r="E712" s="17"/>
      <c r="F712" s="17"/>
      <c r="I712" s="61"/>
      <c r="J712" s="22"/>
      <c r="K712" s="22"/>
      <c r="L712" s="22"/>
      <c r="M712" s="22"/>
      <c r="N712" s="22"/>
      <c r="P712" s="17"/>
    </row>
    <row r="713" spans="1:16" ht="12.75" customHeight="1" x14ac:dyDescent="0.15">
      <c r="A713" s="17"/>
      <c r="B713" s="17"/>
      <c r="C713" s="17"/>
      <c r="E713" s="17"/>
      <c r="F713" s="17"/>
      <c r="I713" s="61"/>
      <c r="J713" s="22"/>
      <c r="K713" s="22"/>
      <c r="L713" s="22"/>
      <c r="M713" s="22"/>
      <c r="N713" s="22"/>
      <c r="P713" s="17"/>
    </row>
    <row r="714" spans="1:16" ht="12.75" customHeight="1" x14ac:dyDescent="0.15">
      <c r="A714" s="17"/>
      <c r="B714" s="17"/>
      <c r="C714" s="17"/>
      <c r="E714" s="17"/>
      <c r="F714" s="17"/>
      <c r="I714" s="61"/>
      <c r="J714" s="22"/>
      <c r="K714" s="22"/>
      <c r="L714" s="22"/>
      <c r="M714" s="22"/>
      <c r="N714" s="22"/>
      <c r="P714" s="17"/>
    </row>
    <row r="715" spans="1:16" ht="12.75" customHeight="1" x14ac:dyDescent="0.15">
      <c r="A715" s="17"/>
      <c r="B715" s="17"/>
      <c r="C715" s="17"/>
      <c r="E715" s="17"/>
      <c r="F715" s="17"/>
      <c r="I715" s="61"/>
      <c r="J715" s="22"/>
      <c r="K715" s="22"/>
      <c r="L715" s="22"/>
      <c r="M715" s="22"/>
      <c r="N715" s="22"/>
      <c r="P715" s="17"/>
    </row>
    <row r="716" spans="1:16" ht="12.75" customHeight="1" x14ac:dyDescent="0.15">
      <c r="A716" s="17"/>
      <c r="B716" s="17"/>
      <c r="C716" s="17"/>
      <c r="E716" s="17"/>
      <c r="F716" s="17"/>
      <c r="I716" s="61"/>
      <c r="J716" s="22"/>
      <c r="K716" s="22"/>
      <c r="L716" s="22"/>
      <c r="M716" s="22"/>
      <c r="N716" s="22"/>
      <c r="P716" s="17"/>
    </row>
    <row r="717" spans="1:16" ht="12.75" customHeight="1" x14ac:dyDescent="0.15">
      <c r="A717" s="17"/>
      <c r="B717" s="17"/>
      <c r="C717" s="17"/>
      <c r="E717" s="17"/>
      <c r="F717" s="17"/>
      <c r="I717" s="61"/>
      <c r="J717" s="22"/>
      <c r="K717" s="22"/>
      <c r="L717" s="22"/>
      <c r="M717" s="22"/>
      <c r="N717" s="22"/>
      <c r="P717" s="17"/>
    </row>
    <row r="718" spans="1:16" ht="12.75" customHeight="1" x14ac:dyDescent="0.15">
      <c r="A718" s="17"/>
      <c r="B718" s="17"/>
      <c r="C718" s="17"/>
      <c r="E718" s="17"/>
      <c r="F718" s="17"/>
      <c r="I718" s="61"/>
      <c r="J718" s="22"/>
      <c r="K718" s="22"/>
      <c r="L718" s="22"/>
      <c r="M718" s="22"/>
      <c r="N718" s="22"/>
      <c r="P718" s="17"/>
    </row>
    <row r="719" spans="1:16" ht="12.75" customHeight="1" x14ac:dyDescent="0.15">
      <c r="A719" s="17"/>
      <c r="B719" s="17"/>
      <c r="C719" s="17"/>
      <c r="E719" s="17"/>
      <c r="F719" s="17"/>
      <c r="I719" s="61"/>
      <c r="J719" s="22"/>
      <c r="K719" s="22"/>
      <c r="L719" s="22"/>
      <c r="M719" s="22"/>
      <c r="N719" s="22"/>
      <c r="P719" s="17"/>
    </row>
    <row r="720" spans="1:16" ht="12.75" customHeight="1" x14ac:dyDescent="0.15">
      <c r="A720" s="17"/>
      <c r="B720" s="17"/>
      <c r="C720" s="17"/>
      <c r="E720" s="17"/>
      <c r="F720" s="17"/>
      <c r="I720" s="61"/>
      <c r="J720" s="22"/>
      <c r="K720" s="22"/>
      <c r="L720" s="22"/>
      <c r="M720" s="22"/>
      <c r="N720" s="22"/>
      <c r="P720" s="17"/>
    </row>
    <row r="721" spans="1:16" ht="12.75" customHeight="1" x14ac:dyDescent="0.15">
      <c r="A721" s="17"/>
      <c r="B721" s="17"/>
      <c r="C721" s="17"/>
      <c r="E721" s="17"/>
      <c r="F721" s="17"/>
      <c r="I721" s="61"/>
      <c r="J721" s="22"/>
      <c r="K721" s="22"/>
      <c r="L721" s="22"/>
      <c r="M721" s="22"/>
      <c r="N721" s="22"/>
      <c r="P721" s="17"/>
    </row>
    <row r="722" spans="1:16" ht="12.75" customHeight="1" x14ac:dyDescent="0.15">
      <c r="A722" s="17"/>
      <c r="B722" s="17"/>
      <c r="C722" s="17"/>
      <c r="E722" s="17"/>
      <c r="F722" s="17"/>
      <c r="I722" s="61"/>
      <c r="J722" s="22"/>
      <c r="K722" s="22"/>
      <c r="L722" s="22"/>
      <c r="M722" s="22"/>
      <c r="N722" s="22"/>
      <c r="P722" s="17"/>
    </row>
    <row r="723" spans="1:16" ht="12.75" customHeight="1" x14ac:dyDescent="0.15">
      <c r="A723" s="17"/>
      <c r="B723" s="17"/>
      <c r="C723" s="17"/>
      <c r="E723" s="17"/>
      <c r="F723" s="17"/>
      <c r="I723" s="61"/>
      <c r="J723" s="22"/>
      <c r="K723" s="22"/>
      <c r="L723" s="22"/>
      <c r="M723" s="22"/>
      <c r="N723" s="22"/>
      <c r="P723" s="17"/>
    </row>
    <row r="724" spans="1:16" ht="12.75" customHeight="1" x14ac:dyDescent="0.15">
      <c r="A724" s="17"/>
      <c r="B724" s="17"/>
      <c r="C724" s="17"/>
      <c r="E724" s="17"/>
      <c r="F724" s="17"/>
      <c r="I724" s="61"/>
      <c r="J724" s="22"/>
      <c r="K724" s="22"/>
      <c r="L724" s="22"/>
      <c r="M724" s="22"/>
      <c r="N724" s="22"/>
      <c r="P724" s="17"/>
    </row>
    <row r="725" spans="1:16" ht="12.75" customHeight="1" x14ac:dyDescent="0.15">
      <c r="A725" s="17"/>
      <c r="B725" s="17"/>
      <c r="C725" s="17"/>
      <c r="E725" s="17"/>
      <c r="F725" s="17"/>
      <c r="I725" s="61"/>
      <c r="J725" s="22"/>
      <c r="K725" s="22"/>
      <c r="L725" s="22"/>
      <c r="M725" s="22"/>
      <c r="N725" s="22"/>
      <c r="P725" s="17"/>
    </row>
    <row r="726" spans="1:16" ht="12.75" customHeight="1" x14ac:dyDescent="0.15">
      <c r="A726" s="17"/>
      <c r="B726" s="17"/>
      <c r="C726" s="17"/>
      <c r="E726" s="17"/>
      <c r="F726" s="17"/>
      <c r="I726" s="61"/>
      <c r="J726" s="22"/>
      <c r="K726" s="22"/>
      <c r="L726" s="22"/>
      <c r="M726" s="22"/>
      <c r="N726" s="22"/>
      <c r="P726" s="17"/>
    </row>
    <row r="727" spans="1:16" ht="12.75" customHeight="1" x14ac:dyDescent="0.15">
      <c r="A727" s="17"/>
      <c r="B727" s="17"/>
      <c r="C727" s="17"/>
      <c r="E727" s="17"/>
      <c r="F727" s="17"/>
      <c r="I727" s="61"/>
      <c r="J727" s="22"/>
      <c r="K727" s="22"/>
      <c r="L727" s="22"/>
      <c r="M727" s="22"/>
      <c r="N727" s="22"/>
      <c r="P727" s="17"/>
    </row>
    <row r="728" spans="1:16" ht="12.75" customHeight="1" x14ac:dyDescent="0.15">
      <c r="A728" s="17"/>
      <c r="B728" s="17"/>
      <c r="C728" s="17"/>
      <c r="E728" s="17"/>
      <c r="F728" s="17"/>
      <c r="I728" s="61"/>
      <c r="J728" s="22"/>
      <c r="K728" s="22"/>
      <c r="L728" s="22"/>
      <c r="M728" s="22"/>
      <c r="N728" s="22"/>
      <c r="P728" s="17"/>
    </row>
    <row r="729" spans="1:16" ht="12.75" customHeight="1" x14ac:dyDescent="0.15">
      <c r="A729" s="17"/>
      <c r="B729" s="17"/>
      <c r="C729" s="17"/>
      <c r="E729" s="17"/>
      <c r="F729" s="17"/>
      <c r="I729" s="61"/>
      <c r="J729" s="22"/>
      <c r="K729" s="22"/>
      <c r="L729" s="22"/>
      <c r="M729" s="22"/>
      <c r="N729" s="22"/>
      <c r="P729" s="17"/>
    </row>
    <row r="730" spans="1:16" ht="12.75" customHeight="1" x14ac:dyDescent="0.15">
      <c r="A730" s="17"/>
      <c r="B730" s="17"/>
      <c r="C730" s="17"/>
      <c r="E730" s="17"/>
      <c r="F730" s="17"/>
      <c r="I730" s="61"/>
      <c r="J730" s="22"/>
      <c r="K730" s="22"/>
      <c r="L730" s="22"/>
      <c r="M730" s="22"/>
      <c r="N730" s="22"/>
      <c r="P730" s="17"/>
    </row>
    <row r="731" spans="1:16" ht="12.75" customHeight="1" x14ac:dyDescent="0.15">
      <c r="A731" s="17"/>
      <c r="B731" s="17"/>
      <c r="C731" s="17"/>
      <c r="E731" s="17"/>
      <c r="F731" s="17"/>
      <c r="I731" s="61"/>
      <c r="J731" s="22"/>
      <c r="K731" s="22"/>
      <c r="L731" s="22"/>
      <c r="M731" s="22"/>
      <c r="N731" s="22"/>
      <c r="P731" s="17"/>
    </row>
    <row r="732" spans="1:16" ht="12.75" customHeight="1" x14ac:dyDescent="0.15">
      <c r="A732" s="17"/>
      <c r="B732" s="17"/>
      <c r="C732" s="17"/>
      <c r="E732" s="17"/>
      <c r="F732" s="17"/>
      <c r="I732" s="61"/>
      <c r="J732" s="22"/>
      <c r="K732" s="22"/>
      <c r="L732" s="22"/>
      <c r="M732" s="22"/>
      <c r="N732" s="22"/>
      <c r="P732" s="17"/>
    </row>
    <row r="733" spans="1:16" ht="12.75" customHeight="1" x14ac:dyDescent="0.15">
      <c r="A733" s="17"/>
      <c r="B733" s="17"/>
      <c r="C733" s="17"/>
      <c r="E733" s="17"/>
      <c r="F733" s="17"/>
      <c r="I733" s="61"/>
      <c r="J733" s="22"/>
      <c r="K733" s="22"/>
      <c r="L733" s="22"/>
      <c r="M733" s="22"/>
      <c r="N733" s="22"/>
      <c r="P733" s="17"/>
    </row>
    <row r="734" spans="1:16" ht="12.75" customHeight="1" x14ac:dyDescent="0.15">
      <c r="A734" s="17"/>
      <c r="B734" s="17"/>
      <c r="C734" s="17"/>
      <c r="E734" s="17"/>
      <c r="F734" s="17"/>
      <c r="I734" s="61"/>
      <c r="J734" s="22"/>
      <c r="K734" s="22"/>
      <c r="L734" s="22"/>
      <c r="M734" s="22"/>
      <c r="N734" s="22"/>
      <c r="P734" s="17"/>
    </row>
    <row r="735" spans="1:16" ht="12.75" customHeight="1" x14ac:dyDescent="0.15">
      <c r="A735" s="17"/>
      <c r="B735" s="17"/>
      <c r="C735" s="17"/>
      <c r="E735" s="17"/>
      <c r="F735" s="17"/>
      <c r="I735" s="61"/>
      <c r="J735" s="22"/>
      <c r="K735" s="22"/>
      <c r="L735" s="22"/>
      <c r="M735" s="22"/>
      <c r="N735" s="22"/>
      <c r="P735" s="17"/>
    </row>
    <row r="736" spans="1:16" ht="12.75" customHeight="1" x14ac:dyDescent="0.15">
      <c r="A736" s="17"/>
      <c r="B736" s="17"/>
      <c r="C736" s="17"/>
      <c r="E736" s="17"/>
      <c r="F736" s="17"/>
      <c r="I736" s="61"/>
      <c r="J736" s="22"/>
      <c r="K736" s="22"/>
      <c r="L736" s="22"/>
      <c r="M736" s="22"/>
      <c r="N736" s="22"/>
      <c r="P736" s="17"/>
    </row>
    <row r="737" spans="1:16" ht="12.75" customHeight="1" x14ac:dyDescent="0.15">
      <c r="A737" s="17"/>
      <c r="B737" s="17"/>
      <c r="C737" s="17"/>
      <c r="E737" s="17"/>
      <c r="F737" s="17"/>
      <c r="I737" s="61"/>
      <c r="J737" s="22"/>
      <c r="K737" s="22"/>
      <c r="L737" s="22"/>
      <c r="M737" s="22"/>
      <c r="N737" s="22"/>
      <c r="P737" s="17"/>
    </row>
    <row r="738" spans="1:16" ht="12.75" customHeight="1" x14ac:dyDescent="0.15">
      <c r="A738" s="17"/>
      <c r="B738" s="17"/>
      <c r="C738" s="17"/>
      <c r="E738" s="17"/>
      <c r="F738" s="17"/>
      <c r="I738" s="61"/>
      <c r="J738" s="22"/>
      <c r="K738" s="22"/>
      <c r="L738" s="22"/>
      <c r="M738" s="22"/>
      <c r="N738" s="22"/>
      <c r="P738" s="17"/>
    </row>
    <row r="739" spans="1:16" ht="12.75" customHeight="1" x14ac:dyDescent="0.15">
      <c r="A739" s="17"/>
      <c r="B739" s="17"/>
      <c r="C739" s="17"/>
      <c r="E739" s="17"/>
      <c r="F739" s="17"/>
      <c r="I739" s="61"/>
      <c r="J739" s="22"/>
      <c r="K739" s="22"/>
      <c r="L739" s="22"/>
      <c r="M739" s="22"/>
      <c r="N739" s="22"/>
      <c r="P739" s="17"/>
    </row>
    <row r="740" spans="1:16" ht="12.75" customHeight="1" x14ac:dyDescent="0.15">
      <c r="A740" s="17"/>
      <c r="B740" s="17"/>
      <c r="C740" s="17"/>
      <c r="E740" s="17"/>
      <c r="F740" s="17"/>
      <c r="I740" s="61"/>
      <c r="J740" s="22"/>
      <c r="K740" s="22"/>
      <c r="L740" s="22"/>
      <c r="M740" s="22"/>
      <c r="N740" s="22"/>
      <c r="P740" s="17"/>
    </row>
    <row r="741" spans="1:16" ht="12.75" customHeight="1" x14ac:dyDescent="0.15">
      <c r="A741" s="17"/>
      <c r="B741" s="17"/>
      <c r="C741" s="17"/>
      <c r="E741" s="17"/>
      <c r="F741" s="17"/>
      <c r="I741" s="61"/>
      <c r="J741" s="22"/>
      <c r="K741" s="22"/>
      <c r="L741" s="22"/>
      <c r="M741" s="22"/>
      <c r="N741" s="22"/>
      <c r="P741" s="17"/>
    </row>
    <row r="742" spans="1:16" ht="12.75" customHeight="1" x14ac:dyDescent="0.15">
      <c r="A742" s="17"/>
      <c r="B742" s="17"/>
      <c r="C742" s="17"/>
      <c r="E742" s="17"/>
      <c r="F742" s="17"/>
      <c r="I742" s="61"/>
      <c r="J742" s="22"/>
      <c r="K742" s="22"/>
      <c r="L742" s="22"/>
      <c r="M742" s="22"/>
      <c r="N742" s="22"/>
      <c r="P742" s="17"/>
    </row>
    <row r="743" spans="1:16" ht="12.75" customHeight="1" x14ac:dyDescent="0.15">
      <c r="A743" s="17"/>
      <c r="B743" s="17"/>
      <c r="C743" s="17"/>
      <c r="E743" s="17"/>
      <c r="F743" s="17"/>
      <c r="I743" s="61"/>
      <c r="J743" s="22"/>
      <c r="K743" s="22"/>
      <c r="L743" s="22"/>
      <c r="M743" s="22"/>
      <c r="N743" s="22"/>
      <c r="P743" s="17"/>
    </row>
    <row r="744" spans="1:16" ht="12.75" customHeight="1" x14ac:dyDescent="0.15">
      <c r="A744" s="17"/>
      <c r="B744" s="17"/>
      <c r="C744" s="17"/>
      <c r="E744" s="17"/>
      <c r="F744" s="17"/>
      <c r="I744" s="61"/>
      <c r="J744" s="22"/>
      <c r="K744" s="22"/>
      <c r="L744" s="22"/>
      <c r="M744" s="22"/>
      <c r="N744" s="22"/>
      <c r="P744" s="17"/>
    </row>
    <row r="745" spans="1:16" ht="12.75" customHeight="1" x14ac:dyDescent="0.15">
      <c r="A745" s="17"/>
      <c r="B745" s="17"/>
      <c r="C745" s="17"/>
      <c r="E745" s="17"/>
      <c r="F745" s="17"/>
      <c r="I745" s="61"/>
      <c r="J745" s="22"/>
      <c r="K745" s="22"/>
      <c r="L745" s="22"/>
      <c r="M745" s="22"/>
      <c r="N745" s="22"/>
      <c r="P745" s="17"/>
    </row>
    <row r="746" spans="1:16" ht="12.75" customHeight="1" x14ac:dyDescent="0.15">
      <c r="A746" s="17"/>
      <c r="B746" s="17"/>
      <c r="C746" s="17"/>
      <c r="E746" s="17"/>
      <c r="F746" s="17"/>
      <c r="I746" s="61"/>
      <c r="J746" s="22"/>
      <c r="K746" s="22"/>
      <c r="L746" s="22"/>
      <c r="M746" s="22"/>
      <c r="N746" s="22"/>
      <c r="P746" s="17"/>
    </row>
    <row r="747" spans="1:16" ht="12.75" customHeight="1" x14ac:dyDescent="0.15">
      <c r="A747" s="17"/>
      <c r="B747" s="17"/>
      <c r="C747" s="17"/>
      <c r="E747" s="17"/>
      <c r="F747" s="17"/>
      <c r="I747" s="61"/>
      <c r="J747" s="22"/>
      <c r="K747" s="22"/>
      <c r="L747" s="22"/>
      <c r="M747" s="22"/>
      <c r="N747" s="22"/>
      <c r="P747" s="17"/>
    </row>
    <row r="748" spans="1:16" ht="12.75" customHeight="1" x14ac:dyDescent="0.15">
      <c r="A748" s="17"/>
      <c r="B748" s="17"/>
      <c r="C748" s="17"/>
      <c r="E748" s="17"/>
      <c r="F748" s="17"/>
      <c r="I748" s="61"/>
      <c r="J748" s="22"/>
      <c r="K748" s="22"/>
      <c r="L748" s="22"/>
      <c r="M748" s="22"/>
      <c r="N748" s="22"/>
      <c r="P748" s="17"/>
    </row>
    <row r="749" spans="1:16" ht="12.75" customHeight="1" x14ac:dyDescent="0.15">
      <c r="A749" s="17"/>
      <c r="B749" s="17"/>
      <c r="C749" s="17"/>
      <c r="E749" s="17"/>
      <c r="F749" s="17"/>
      <c r="I749" s="61"/>
      <c r="J749" s="22"/>
      <c r="K749" s="22"/>
      <c r="L749" s="22"/>
      <c r="M749" s="22"/>
      <c r="N749" s="22"/>
      <c r="P749" s="17"/>
    </row>
    <row r="750" spans="1:16" ht="12.75" customHeight="1" x14ac:dyDescent="0.15">
      <c r="A750" s="17"/>
      <c r="B750" s="17"/>
      <c r="C750" s="17"/>
      <c r="E750" s="17"/>
      <c r="F750" s="17"/>
      <c r="I750" s="61"/>
      <c r="J750" s="22"/>
      <c r="K750" s="22"/>
      <c r="L750" s="22"/>
      <c r="M750" s="22"/>
      <c r="N750" s="22"/>
      <c r="P750" s="17"/>
    </row>
    <row r="751" spans="1:16" ht="12.75" customHeight="1" x14ac:dyDescent="0.15">
      <c r="A751" s="17"/>
      <c r="B751" s="17"/>
      <c r="C751" s="17"/>
      <c r="E751" s="17"/>
      <c r="F751" s="17"/>
      <c r="I751" s="61"/>
      <c r="J751" s="22"/>
      <c r="K751" s="22"/>
      <c r="L751" s="22"/>
      <c r="M751" s="22"/>
      <c r="N751" s="22"/>
      <c r="P751" s="17"/>
    </row>
    <row r="752" spans="1:16" ht="12.75" customHeight="1" x14ac:dyDescent="0.15">
      <c r="A752" s="17"/>
      <c r="B752" s="17"/>
      <c r="C752" s="17"/>
      <c r="E752" s="17"/>
      <c r="F752" s="17"/>
      <c r="I752" s="61"/>
      <c r="J752" s="22"/>
      <c r="K752" s="22"/>
      <c r="L752" s="22"/>
      <c r="M752" s="22"/>
      <c r="N752" s="22"/>
      <c r="P752" s="17"/>
    </row>
    <row r="753" spans="1:16" ht="12.75" customHeight="1" x14ac:dyDescent="0.15">
      <c r="A753" s="17"/>
      <c r="B753" s="17"/>
      <c r="C753" s="17"/>
      <c r="E753" s="17"/>
      <c r="F753" s="17"/>
      <c r="I753" s="61"/>
      <c r="J753" s="22"/>
      <c r="K753" s="22"/>
      <c r="L753" s="22"/>
      <c r="M753" s="22"/>
      <c r="N753" s="22"/>
      <c r="P753" s="17"/>
    </row>
    <row r="754" spans="1:16" ht="12.75" customHeight="1" x14ac:dyDescent="0.15">
      <c r="A754" s="17"/>
      <c r="B754" s="17"/>
      <c r="C754" s="17"/>
      <c r="E754" s="17"/>
      <c r="F754" s="17"/>
      <c r="I754" s="61"/>
      <c r="J754" s="22"/>
      <c r="K754" s="22"/>
      <c r="L754" s="22"/>
      <c r="M754" s="22"/>
      <c r="N754" s="22"/>
      <c r="P754" s="17"/>
    </row>
    <row r="755" spans="1:16" ht="12.75" customHeight="1" x14ac:dyDescent="0.15">
      <c r="A755" s="17"/>
      <c r="B755" s="17"/>
      <c r="C755" s="17"/>
      <c r="E755" s="17"/>
      <c r="F755" s="17"/>
      <c r="I755" s="61"/>
      <c r="J755" s="22"/>
      <c r="K755" s="22"/>
      <c r="L755" s="22"/>
      <c r="M755" s="22"/>
      <c r="N755" s="22"/>
      <c r="P755" s="17"/>
    </row>
    <row r="756" spans="1:16" ht="12.75" customHeight="1" x14ac:dyDescent="0.15">
      <c r="A756" s="17"/>
      <c r="B756" s="17"/>
      <c r="C756" s="17"/>
      <c r="E756" s="17"/>
      <c r="F756" s="17"/>
      <c r="I756" s="61"/>
      <c r="J756" s="22"/>
      <c r="K756" s="22"/>
      <c r="L756" s="22"/>
      <c r="M756" s="22"/>
      <c r="N756" s="22"/>
      <c r="P756" s="17"/>
    </row>
    <row r="757" spans="1:16" ht="12.75" customHeight="1" x14ac:dyDescent="0.15">
      <c r="A757" s="17"/>
      <c r="B757" s="17"/>
      <c r="C757" s="17"/>
      <c r="E757" s="17"/>
      <c r="F757" s="17"/>
      <c r="I757" s="61"/>
      <c r="J757" s="22"/>
      <c r="K757" s="22"/>
      <c r="L757" s="22"/>
      <c r="M757" s="22"/>
      <c r="N757" s="22"/>
      <c r="P757" s="17"/>
    </row>
    <row r="758" spans="1:16" ht="12.75" customHeight="1" x14ac:dyDescent="0.15">
      <c r="A758" s="17"/>
      <c r="B758" s="17"/>
      <c r="C758" s="17"/>
      <c r="E758" s="17"/>
      <c r="F758" s="17"/>
      <c r="I758" s="61"/>
      <c r="J758" s="22"/>
      <c r="K758" s="22"/>
      <c r="L758" s="22"/>
      <c r="M758" s="22"/>
      <c r="N758" s="22"/>
      <c r="P758" s="17"/>
    </row>
    <row r="759" spans="1:16" ht="12.75" customHeight="1" x14ac:dyDescent="0.15">
      <c r="A759" s="17"/>
      <c r="B759" s="17"/>
      <c r="C759" s="17"/>
      <c r="E759" s="17"/>
      <c r="F759" s="17"/>
      <c r="I759" s="61"/>
      <c r="J759" s="22"/>
      <c r="K759" s="22"/>
      <c r="L759" s="22"/>
      <c r="M759" s="22"/>
      <c r="N759" s="22"/>
      <c r="P759" s="17"/>
    </row>
    <row r="760" spans="1:16" ht="12.75" customHeight="1" x14ac:dyDescent="0.15">
      <c r="A760" s="17"/>
      <c r="B760" s="17"/>
      <c r="C760" s="17"/>
      <c r="E760" s="17"/>
      <c r="F760" s="17"/>
      <c r="I760" s="61"/>
      <c r="J760" s="22"/>
      <c r="K760" s="22"/>
      <c r="L760" s="22"/>
      <c r="M760" s="22"/>
      <c r="N760" s="22"/>
      <c r="P760" s="17"/>
    </row>
    <row r="761" spans="1:16" ht="12.75" customHeight="1" x14ac:dyDescent="0.15">
      <c r="A761" s="17"/>
      <c r="B761" s="17"/>
      <c r="C761" s="17"/>
      <c r="E761" s="17"/>
      <c r="F761" s="17"/>
      <c r="I761" s="61"/>
      <c r="J761" s="22"/>
      <c r="K761" s="22"/>
      <c r="L761" s="22"/>
      <c r="M761" s="22"/>
      <c r="N761" s="22"/>
      <c r="P761" s="17"/>
    </row>
    <row r="762" spans="1:16" ht="12.75" customHeight="1" x14ac:dyDescent="0.15">
      <c r="A762" s="17"/>
      <c r="B762" s="17"/>
      <c r="C762" s="17"/>
      <c r="E762" s="17"/>
      <c r="F762" s="17"/>
      <c r="I762" s="61"/>
      <c r="J762" s="22"/>
      <c r="K762" s="22"/>
      <c r="L762" s="22"/>
      <c r="M762" s="22"/>
      <c r="N762" s="22"/>
      <c r="P762" s="17"/>
    </row>
    <row r="763" spans="1:16" ht="12.75" customHeight="1" x14ac:dyDescent="0.15">
      <c r="A763" s="17"/>
      <c r="B763" s="17"/>
      <c r="C763" s="17"/>
      <c r="E763" s="17"/>
      <c r="F763" s="17"/>
      <c r="I763" s="61"/>
      <c r="J763" s="22"/>
      <c r="K763" s="22"/>
      <c r="L763" s="22"/>
      <c r="M763" s="22"/>
      <c r="N763" s="22"/>
      <c r="P763" s="17"/>
    </row>
    <row r="764" spans="1:16" ht="12.75" customHeight="1" x14ac:dyDescent="0.15">
      <c r="A764" s="17"/>
      <c r="B764" s="17"/>
      <c r="C764" s="17"/>
      <c r="E764" s="17"/>
      <c r="F764" s="17"/>
      <c r="I764" s="61"/>
      <c r="J764" s="22"/>
      <c r="K764" s="22"/>
      <c r="L764" s="22"/>
      <c r="M764" s="22"/>
      <c r="N764" s="22"/>
      <c r="P764" s="17"/>
    </row>
    <row r="765" spans="1:16" ht="12.75" customHeight="1" x14ac:dyDescent="0.15">
      <c r="A765" s="17"/>
      <c r="B765" s="17"/>
      <c r="C765" s="17"/>
      <c r="E765" s="17"/>
      <c r="F765" s="17"/>
      <c r="I765" s="61"/>
      <c r="J765" s="22"/>
      <c r="K765" s="22"/>
      <c r="L765" s="22"/>
      <c r="M765" s="22"/>
      <c r="N765" s="22"/>
      <c r="P765" s="17"/>
    </row>
    <row r="766" spans="1:16" ht="12.75" customHeight="1" x14ac:dyDescent="0.15">
      <c r="A766" s="17"/>
      <c r="B766" s="17"/>
      <c r="C766" s="17"/>
      <c r="E766" s="17"/>
      <c r="F766" s="17"/>
      <c r="I766" s="61"/>
      <c r="J766" s="22"/>
      <c r="K766" s="22"/>
      <c r="L766" s="22"/>
      <c r="M766" s="22"/>
      <c r="N766" s="22"/>
      <c r="P766" s="17"/>
    </row>
    <row r="767" spans="1:16" ht="12.75" customHeight="1" x14ac:dyDescent="0.15">
      <c r="A767" s="17"/>
      <c r="B767" s="17"/>
      <c r="C767" s="17"/>
      <c r="E767" s="17"/>
      <c r="F767" s="17"/>
      <c r="I767" s="61"/>
      <c r="J767" s="22"/>
      <c r="K767" s="22"/>
      <c r="L767" s="22"/>
      <c r="M767" s="22"/>
      <c r="N767" s="22"/>
      <c r="P767" s="17"/>
    </row>
    <row r="768" spans="1:16" ht="12.75" customHeight="1" x14ac:dyDescent="0.15">
      <c r="A768" s="17"/>
      <c r="B768" s="17"/>
      <c r="C768" s="17"/>
      <c r="E768" s="17"/>
      <c r="F768" s="17"/>
      <c r="I768" s="61"/>
      <c r="J768" s="22"/>
      <c r="K768" s="22"/>
      <c r="L768" s="22"/>
      <c r="M768" s="22"/>
      <c r="N768" s="22"/>
      <c r="P768" s="17"/>
    </row>
    <row r="769" spans="1:16" ht="12.75" customHeight="1" x14ac:dyDescent="0.15">
      <c r="A769" s="17"/>
      <c r="B769" s="17"/>
      <c r="C769" s="17"/>
      <c r="E769" s="17"/>
      <c r="F769" s="17"/>
      <c r="I769" s="61"/>
      <c r="J769" s="22"/>
      <c r="K769" s="22"/>
      <c r="L769" s="22"/>
      <c r="M769" s="22"/>
      <c r="N769" s="22"/>
      <c r="P769" s="17"/>
    </row>
    <row r="770" spans="1:16" ht="12.75" customHeight="1" x14ac:dyDescent="0.15">
      <c r="A770" s="17"/>
      <c r="B770" s="17"/>
      <c r="C770" s="17"/>
      <c r="E770" s="17"/>
      <c r="F770" s="17"/>
      <c r="I770" s="61"/>
      <c r="J770" s="22"/>
      <c r="K770" s="22"/>
      <c r="L770" s="22"/>
      <c r="M770" s="22"/>
      <c r="N770" s="22"/>
      <c r="P770" s="17"/>
    </row>
    <row r="771" spans="1:16" ht="12.75" customHeight="1" x14ac:dyDescent="0.15">
      <c r="A771" s="17"/>
      <c r="B771" s="17"/>
      <c r="C771" s="17"/>
      <c r="E771" s="17"/>
      <c r="F771" s="17"/>
      <c r="I771" s="61"/>
      <c r="J771" s="22"/>
      <c r="K771" s="22"/>
      <c r="L771" s="22"/>
      <c r="M771" s="22"/>
      <c r="N771" s="22"/>
      <c r="P771" s="17"/>
    </row>
    <row r="772" spans="1:16" ht="12.75" customHeight="1" x14ac:dyDescent="0.15">
      <c r="A772" s="17"/>
      <c r="B772" s="17"/>
      <c r="C772" s="17"/>
      <c r="E772" s="17"/>
      <c r="F772" s="17"/>
      <c r="I772" s="61"/>
      <c r="J772" s="22"/>
      <c r="K772" s="22"/>
      <c r="L772" s="22"/>
      <c r="M772" s="22"/>
      <c r="N772" s="22"/>
      <c r="P772" s="17"/>
    </row>
    <row r="773" spans="1:16" ht="12.75" customHeight="1" x14ac:dyDescent="0.15">
      <c r="A773" s="17"/>
      <c r="B773" s="17"/>
      <c r="C773" s="17"/>
      <c r="E773" s="17"/>
      <c r="F773" s="17"/>
      <c r="I773" s="61"/>
      <c r="J773" s="22"/>
      <c r="K773" s="22"/>
      <c r="L773" s="22"/>
      <c r="M773" s="22"/>
      <c r="N773" s="22"/>
      <c r="P773" s="17"/>
    </row>
    <row r="774" spans="1:16" ht="12.75" customHeight="1" x14ac:dyDescent="0.15">
      <c r="A774" s="17"/>
      <c r="B774" s="17"/>
      <c r="C774" s="17"/>
      <c r="E774" s="17"/>
      <c r="F774" s="17"/>
      <c r="I774" s="61"/>
      <c r="J774" s="22"/>
      <c r="K774" s="22"/>
      <c r="L774" s="22"/>
      <c r="M774" s="22"/>
      <c r="N774" s="22"/>
      <c r="P774" s="17"/>
    </row>
    <row r="775" spans="1:16" ht="12.75" customHeight="1" x14ac:dyDescent="0.15">
      <c r="A775" s="17"/>
      <c r="B775" s="17"/>
      <c r="C775" s="17"/>
      <c r="E775" s="17"/>
      <c r="F775" s="17"/>
      <c r="I775" s="61"/>
      <c r="J775" s="22"/>
      <c r="K775" s="22"/>
      <c r="L775" s="22"/>
      <c r="M775" s="22"/>
      <c r="N775" s="22"/>
      <c r="P775" s="17"/>
    </row>
    <row r="776" spans="1:16" ht="12.75" customHeight="1" x14ac:dyDescent="0.15">
      <c r="A776" s="17"/>
      <c r="B776" s="17"/>
      <c r="C776" s="17"/>
      <c r="E776" s="17"/>
      <c r="F776" s="17"/>
      <c r="I776" s="61"/>
      <c r="J776" s="22"/>
      <c r="K776" s="22"/>
      <c r="L776" s="22"/>
      <c r="M776" s="22"/>
      <c r="N776" s="22"/>
      <c r="P776" s="17"/>
    </row>
    <row r="777" spans="1:16" ht="12.75" customHeight="1" x14ac:dyDescent="0.15">
      <c r="A777" s="17"/>
      <c r="B777" s="17"/>
      <c r="C777" s="17"/>
      <c r="E777" s="17"/>
      <c r="F777" s="17"/>
      <c r="I777" s="61"/>
      <c r="J777" s="22"/>
      <c r="K777" s="22"/>
      <c r="L777" s="22"/>
      <c r="M777" s="22"/>
      <c r="N777" s="22"/>
      <c r="P777" s="17"/>
    </row>
    <row r="778" spans="1:16" ht="12.75" customHeight="1" x14ac:dyDescent="0.15">
      <c r="A778" s="17"/>
      <c r="B778" s="17"/>
      <c r="C778" s="17"/>
      <c r="E778" s="17"/>
      <c r="F778" s="17"/>
      <c r="I778" s="61"/>
      <c r="J778" s="22"/>
      <c r="K778" s="22"/>
      <c r="L778" s="22"/>
      <c r="M778" s="22"/>
      <c r="N778" s="22"/>
      <c r="P778" s="17"/>
    </row>
    <row r="779" spans="1:16" ht="12.75" customHeight="1" x14ac:dyDescent="0.15">
      <c r="A779" s="17"/>
      <c r="B779" s="17"/>
      <c r="C779" s="17"/>
      <c r="E779" s="17"/>
      <c r="F779" s="17"/>
      <c r="I779" s="61"/>
      <c r="J779" s="22"/>
      <c r="K779" s="22"/>
      <c r="L779" s="22"/>
      <c r="M779" s="22"/>
      <c r="N779" s="22"/>
      <c r="P779" s="17"/>
    </row>
    <row r="780" spans="1:16" ht="12.75" customHeight="1" x14ac:dyDescent="0.15">
      <c r="A780" s="17"/>
      <c r="B780" s="17"/>
      <c r="C780" s="17"/>
      <c r="E780" s="17"/>
      <c r="F780" s="17"/>
      <c r="I780" s="61"/>
      <c r="J780" s="22"/>
      <c r="K780" s="22"/>
      <c r="L780" s="22"/>
      <c r="M780" s="22"/>
      <c r="N780" s="22"/>
      <c r="P780" s="17"/>
    </row>
    <row r="781" spans="1:16" ht="12.75" customHeight="1" x14ac:dyDescent="0.15">
      <c r="A781" s="17"/>
      <c r="B781" s="17"/>
      <c r="C781" s="17"/>
      <c r="E781" s="17"/>
      <c r="F781" s="17"/>
      <c r="I781" s="61"/>
      <c r="J781" s="22"/>
      <c r="K781" s="22"/>
      <c r="L781" s="22"/>
      <c r="M781" s="22"/>
      <c r="N781" s="22"/>
      <c r="P781" s="17"/>
    </row>
    <row r="782" spans="1:16" ht="12.75" customHeight="1" x14ac:dyDescent="0.15">
      <c r="A782" s="17"/>
      <c r="B782" s="17"/>
      <c r="C782" s="17"/>
      <c r="E782" s="17"/>
      <c r="F782" s="17"/>
      <c r="I782" s="61"/>
      <c r="J782" s="22"/>
      <c r="K782" s="22"/>
      <c r="L782" s="22"/>
      <c r="M782" s="22"/>
      <c r="N782" s="22"/>
      <c r="P782" s="17"/>
    </row>
    <row r="783" spans="1:16" ht="12.75" customHeight="1" x14ac:dyDescent="0.15">
      <c r="A783" s="17"/>
      <c r="B783" s="17"/>
      <c r="C783" s="17"/>
      <c r="E783" s="17"/>
      <c r="F783" s="17"/>
      <c r="I783" s="61"/>
      <c r="J783" s="22"/>
      <c r="K783" s="22"/>
      <c r="L783" s="22"/>
      <c r="M783" s="22"/>
      <c r="N783" s="22"/>
      <c r="P783" s="17"/>
    </row>
    <row r="784" spans="1:16" ht="12.75" customHeight="1" x14ac:dyDescent="0.15">
      <c r="A784" s="17"/>
      <c r="B784" s="17"/>
      <c r="C784" s="17"/>
      <c r="E784" s="17"/>
      <c r="F784" s="17"/>
      <c r="I784" s="61"/>
      <c r="J784" s="22"/>
      <c r="K784" s="22"/>
      <c r="L784" s="22"/>
      <c r="M784" s="22"/>
      <c r="N784" s="22"/>
      <c r="P784" s="17"/>
    </row>
    <row r="785" spans="1:16" ht="12.75" customHeight="1" x14ac:dyDescent="0.15">
      <c r="A785" s="17"/>
      <c r="B785" s="17"/>
      <c r="C785" s="17"/>
      <c r="E785" s="17"/>
      <c r="F785" s="17"/>
      <c r="I785" s="61"/>
      <c r="J785" s="22"/>
      <c r="K785" s="22"/>
      <c r="L785" s="22"/>
      <c r="M785" s="22"/>
      <c r="N785" s="22"/>
      <c r="P785" s="17"/>
    </row>
    <row r="786" spans="1:16" ht="12.75" customHeight="1" x14ac:dyDescent="0.15">
      <c r="A786" s="17"/>
      <c r="B786" s="17"/>
      <c r="C786" s="17"/>
      <c r="E786" s="17"/>
      <c r="F786" s="17"/>
      <c r="I786" s="61"/>
      <c r="J786" s="22"/>
      <c r="K786" s="22"/>
      <c r="L786" s="22"/>
      <c r="M786" s="22"/>
      <c r="N786" s="22"/>
      <c r="P786" s="17"/>
    </row>
    <row r="787" spans="1:16" ht="12.75" customHeight="1" x14ac:dyDescent="0.15">
      <c r="A787" s="17"/>
      <c r="B787" s="17"/>
      <c r="C787" s="17"/>
      <c r="E787" s="17"/>
      <c r="F787" s="17"/>
      <c r="I787" s="61"/>
      <c r="J787" s="22"/>
      <c r="K787" s="22"/>
      <c r="L787" s="22"/>
      <c r="M787" s="22"/>
      <c r="N787" s="22"/>
      <c r="P787" s="17"/>
    </row>
    <row r="788" spans="1:16" ht="12.75" customHeight="1" x14ac:dyDescent="0.15">
      <c r="A788" s="17"/>
      <c r="B788" s="17"/>
      <c r="C788" s="17"/>
      <c r="E788" s="17"/>
      <c r="F788" s="17"/>
      <c r="I788" s="61"/>
      <c r="J788" s="22"/>
      <c r="K788" s="22"/>
      <c r="L788" s="22"/>
      <c r="M788" s="22"/>
      <c r="N788" s="22"/>
      <c r="P788" s="17"/>
    </row>
    <row r="789" spans="1:16" ht="12.75" customHeight="1" x14ac:dyDescent="0.15">
      <c r="A789" s="17"/>
      <c r="B789" s="17"/>
      <c r="C789" s="17"/>
      <c r="E789" s="17"/>
      <c r="F789" s="17"/>
      <c r="I789" s="61"/>
      <c r="J789" s="22"/>
      <c r="K789" s="22"/>
      <c r="L789" s="22"/>
      <c r="M789" s="22"/>
      <c r="N789" s="22"/>
      <c r="P789" s="17"/>
    </row>
    <row r="790" spans="1:16" ht="12.75" customHeight="1" x14ac:dyDescent="0.15">
      <c r="A790" s="17"/>
      <c r="B790" s="17"/>
      <c r="C790" s="17"/>
      <c r="E790" s="17"/>
      <c r="F790" s="17"/>
      <c r="I790" s="61"/>
      <c r="J790" s="22"/>
      <c r="K790" s="22"/>
      <c r="L790" s="22"/>
      <c r="M790" s="22"/>
      <c r="N790" s="22"/>
      <c r="P790" s="17"/>
    </row>
    <row r="791" spans="1:16" ht="12.75" customHeight="1" x14ac:dyDescent="0.15">
      <c r="A791" s="17"/>
      <c r="B791" s="17"/>
      <c r="C791" s="17"/>
      <c r="E791" s="17"/>
      <c r="F791" s="17"/>
      <c r="I791" s="61"/>
      <c r="J791" s="22"/>
      <c r="K791" s="22"/>
      <c r="L791" s="22"/>
      <c r="M791" s="22"/>
      <c r="N791" s="22"/>
      <c r="P791" s="17"/>
    </row>
    <row r="792" spans="1:16" ht="12.75" customHeight="1" x14ac:dyDescent="0.15">
      <c r="A792" s="17"/>
      <c r="B792" s="17"/>
      <c r="C792" s="17"/>
      <c r="E792" s="17"/>
      <c r="F792" s="17"/>
      <c r="I792" s="61"/>
      <c r="J792" s="22"/>
      <c r="K792" s="22"/>
      <c r="L792" s="22"/>
      <c r="M792" s="22"/>
      <c r="N792" s="22"/>
      <c r="P792" s="17"/>
    </row>
    <row r="793" spans="1:16" ht="12.75" customHeight="1" x14ac:dyDescent="0.15">
      <c r="A793" s="17"/>
      <c r="B793" s="17"/>
      <c r="C793" s="17"/>
      <c r="E793" s="17"/>
      <c r="F793" s="17"/>
      <c r="I793" s="61"/>
      <c r="J793" s="22"/>
      <c r="K793" s="22"/>
      <c r="L793" s="22"/>
      <c r="M793" s="22"/>
      <c r="N793" s="22"/>
      <c r="P793" s="17"/>
    </row>
    <row r="794" spans="1:16" ht="12.75" customHeight="1" x14ac:dyDescent="0.15">
      <c r="A794" s="17"/>
      <c r="B794" s="17"/>
      <c r="C794" s="17"/>
      <c r="E794" s="17"/>
      <c r="F794" s="17"/>
      <c r="I794" s="61"/>
      <c r="J794" s="22"/>
      <c r="K794" s="22"/>
      <c r="L794" s="22"/>
      <c r="M794" s="22"/>
      <c r="N794" s="22"/>
      <c r="P794" s="17"/>
    </row>
    <row r="795" spans="1:16" ht="12.75" customHeight="1" x14ac:dyDescent="0.15">
      <c r="A795" s="17"/>
      <c r="B795" s="17"/>
      <c r="C795" s="17"/>
      <c r="E795" s="17"/>
      <c r="F795" s="17"/>
      <c r="I795" s="61"/>
      <c r="J795" s="22"/>
      <c r="K795" s="22"/>
      <c r="L795" s="22"/>
      <c r="M795" s="22"/>
      <c r="N795" s="22"/>
      <c r="P795" s="17"/>
    </row>
    <row r="796" spans="1:16" ht="12.75" customHeight="1" x14ac:dyDescent="0.15">
      <c r="A796" s="17"/>
      <c r="B796" s="17"/>
      <c r="C796" s="17"/>
      <c r="E796" s="17"/>
      <c r="F796" s="17"/>
      <c r="I796" s="61"/>
      <c r="J796" s="22"/>
      <c r="K796" s="22"/>
      <c r="L796" s="22"/>
      <c r="M796" s="22"/>
      <c r="N796" s="22"/>
      <c r="P796" s="17"/>
    </row>
    <row r="797" spans="1:16" ht="12.75" customHeight="1" x14ac:dyDescent="0.15">
      <c r="A797" s="17"/>
      <c r="B797" s="17"/>
      <c r="C797" s="17"/>
      <c r="E797" s="17"/>
      <c r="F797" s="17"/>
      <c r="I797" s="61"/>
      <c r="J797" s="22"/>
      <c r="K797" s="22"/>
      <c r="L797" s="22"/>
      <c r="M797" s="22"/>
      <c r="N797" s="22"/>
      <c r="P797" s="17"/>
    </row>
    <row r="798" spans="1:16" ht="12.75" customHeight="1" x14ac:dyDescent="0.15">
      <c r="A798" s="17"/>
      <c r="B798" s="17"/>
      <c r="C798" s="17"/>
      <c r="E798" s="17"/>
      <c r="F798" s="17"/>
      <c r="I798" s="61"/>
      <c r="J798" s="22"/>
      <c r="K798" s="22"/>
      <c r="L798" s="22"/>
      <c r="M798" s="22"/>
      <c r="N798" s="22"/>
      <c r="P798" s="17"/>
    </row>
    <row r="799" spans="1:16" ht="12.75" customHeight="1" x14ac:dyDescent="0.15">
      <c r="A799" s="17"/>
      <c r="B799" s="17"/>
      <c r="C799" s="17"/>
      <c r="E799" s="17"/>
      <c r="F799" s="17"/>
      <c r="I799" s="61"/>
      <c r="J799" s="22"/>
      <c r="K799" s="22"/>
      <c r="L799" s="22"/>
      <c r="M799" s="22"/>
      <c r="N799" s="22"/>
      <c r="P799" s="17"/>
    </row>
    <row r="800" spans="1:16" ht="12.75" customHeight="1" x14ac:dyDescent="0.15">
      <c r="A800" s="17"/>
      <c r="B800" s="17"/>
      <c r="C800" s="17"/>
      <c r="E800" s="17"/>
      <c r="F800" s="17"/>
      <c r="I800" s="61"/>
      <c r="J800" s="22"/>
      <c r="K800" s="22"/>
      <c r="L800" s="22"/>
      <c r="M800" s="22"/>
      <c r="N800" s="22"/>
      <c r="P800" s="17"/>
    </row>
    <row r="801" spans="1:16" ht="12.75" customHeight="1" x14ac:dyDescent="0.15">
      <c r="A801" s="17"/>
      <c r="B801" s="17"/>
      <c r="C801" s="17"/>
      <c r="E801" s="17"/>
      <c r="F801" s="17"/>
      <c r="I801" s="61"/>
      <c r="J801" s="22"/>
      <c r="K801" s="22"/>
      <c r="L801" s="22"/>
      <c r="M801" s="22"/>
      <c r="N801" s="22"/>
      <c r="P801" s="17"/>
    </row>
    <row r="802" spans="1:16" ht="12.75" customHeight="1" x14ac:dyDescent="0.15">
      <c r="A802" s="17"/>
      <c r="B802" s="17"/>
      <c r="C802" s="17"/>
      <c r="E802" s="17"/>
      <c r="F802" s="17"/>
      <c r="I802" s="61"/>
      <c r="J802" s="22"/>
      <c r="K802" s="22"/>
      <c r="L802" s="22"/>
      <c r="M802" s="22"/>
      <c r="N802" s="22"/>
      <c r="P802" s="17"/>
    </row>
    <row r="803" spans="1:16" ht="12.75" customHeight="1" x14ac:dyDescent="0.15">
      <c r="A803" s="17"/>
      <c r="B803" s="17"/>
      <c r="C803" s="17"/>
      <c r="E803" s="17"/>
      <c r="F803" s="17"/>
      <c r="I803" s="61"/>
      <c r="J803" s="22"/>
      <c r="K803" s="22"/>
      <c r="L803" s="22"/>
      <c r="M803" s="22"/>
      <c r="N803" s="22"/>
      <c r="P803" s="17"/>
    </row>
    <row r="804" spans="1:16" ht="12.75" customHeight="1" x14ac:dyDescent="0.15">
      <c r="A804" s="17"/>
      <c r="B804" s="17"/>
      <c r="C804" s="17"/>
      <c r="E804" s="17"/>
      <c r="F804" s="17"/>
      <c r="I804" s="61"/>
      <c r="J804" s="22"/>
      <c r="K804" s="22"/>
      <c r="L804" s="22"/>
      <c r="M804" s="22"/>
      <c r="N804" s="22"/>
      <c r="P804" s="17"/>
    </row>
    <row r="805" spans="1:16" ht="12.75" customHeight="1" x14ac:dyDescent="0.15">
      <c r="A805" s="17"/>
      <c r="B805" s="17"/>
      <c r="C805" s="17"/>
      <c r="E805" s="17"/>
      <c r="F805" s="17"/>
      <c r="I805" s="61"/>
      <c r="J805" s="22"/>
      <c r="K805" s="22"/>
      <c r="L805" s="22"/>
      <c r="M805" s="22"/>
      <c r="N805" s="22"/>
      <c r="P805" s="17"/>
    </row>
    <row r="806" spans="1:16" ht="12.75" customHeight="1" x14ac:dyDescent="0.15">
      <c r="A806" s="17"/>
      <c r="B806" s="17"/>
      <c r="C806" s="17"/>
      <c r="E806" s="17"/>
      <c r="F806" s="17"/>
      <c r="I806" s="61"/>
      <c r="J806" s="22"/>
      <c r="K806" s="22"/>
      <c r="L806" s="22"/>
      <c r="M806" s="22"/>
      <c r="N806" s="22"/>
      <c r="P806" s="17"/>
    </row>
    <row r="807" spans="1:16" ht="12.75" customHeight="1" x14ac:dyDescent="0.15">
      <c r="A807" s="17"/>
      <c r="B807" s="17"/>
      <c r="C807" s="17"/>
      <c r="E807" s="17"/>
      <c r="F807" s="17"/>
      <c r="I807" s="61"/>
      <c r="J807" s="22"/>
      <c r="K807" s="22"/>
      <c r="L807" s="22"/>
      <c r="M807" s="22"/>
      <c r="N807" s="22"/>
      <c r="P807" s="17"/>
    </row>
    <row r="808" spans="1:16" ht="12.75" customHeight="1" x14ac:dyDescent="0.15">
      <c r="A808" s="17"/>
      <c r="B808" s="17"/>
      <c r="C808" s="17"/>
      <c r="E808" s="17"/>
      <c r="F808" s="17"/>
      <c r="I808" s="61"/>
      <c r="J808" s="22"/>
      <c r="K808" s="22"/>
      <c r="L808" s="22"/>
      <c r="M808" s="22"/>
      <c r="N808" s="22"/>
      <c r="P808" s="17"/>
    </row>
    <row r="809" spans="1:16" ht="12.75" customHeight="1" x14ac:dyDescent="0.15">
      <c r="A809" s="17"/>
      <c r="B809" s="17"/>
      <c r="C809" s="17"/>
      <c r="E809" s="17"/>
      <c r="F809" s="17"/>
      <c r="I809" s="61"/>
      <c r="J809" s="22"/>
      <c r="K809" s="22"/>
      <c r="L809" s="22"/>
      <c r="M809" s="22"/>
      <c r="N809" s="22"/>
      <c r="P809" s="17"/>
    </row>
    <row r="810" spans="1:16" ht="12.75" customHeight="1" x14ac:dyDescent="0.15">
      <c r="A810" s="17"/>
      <c r="B810" s="17"/>
      <c r="C810" s="17"/>
      <c r="E810" s="17"/>
      <c r="F810" s="17"/>
      <c r="I810" s="61"/>
      <c r="J810" s="22"/>
      <c r="K810" s="22"/>
      <c r="L810" s="22"/>
      <c r="M810" s="22"/>
      <c r="N810" s="22"/>
      <c r="P810" s="17"/>
    </row>
    <row r="811" spans="1:16" ht="12.75" customHeight="1" x14ac:dyDescent="0.15">
      <c r="A811" s="17"/>
      <c r="B811" s="17"/>
      <c r="C811" s="17"/>
      <c r="E811" s="17"/>
      <c r="F811" s="17"/>
      <c r="I811" s="61"/>
      <c r="J811" s="22"/>
      <c r="K811" s="22"/>
      <c r="L811" s="22"/>
      <c r="M811" s="22"/>
      <c r="N811" s="22"/>
      <c r="P811" s="17"/>
    </row>
    <row r="812" spans="1:16" ht="12.75" customHeight="1" x14ac:dyDescent="0.15">
      <c r="A812" s="17"/>
      <c r="B812" s="17"/>
      <c r="C812" s="17"/>
      <c r="E812" s="17"/>
      <c r="F812" s="17"/>
      <c r="I812" s="61"/>
      <c r="J812" s="22"/>
      <c r="K812" s="22"/>
      <c r="L812" s="22"/>
      <c r="M812" s="22"/>
      <c r="N812" s="22"/>
      <c r="P812" s="17"/>
    </row>
    <row r="813" spans="1:16" ht="12.75" customHeight="1" x14ac:dyDescent="0.15">
      <c r="A813" s="17"/>
      <c r="B813" s="17"/>
      <c r="C813" s="17"/>
      <c r="E813" s="17"/>
      <c r="F813" s="17"/>
      <c r="I813" s="61"/>
      <c r="J813" s="22"/>
      <c r="K813" s="22"/>
      <c r="L813" s="22"/>
      <c r="M813" s="22"/>
      <c r="N813" s="22"/>
      <c r="P813" s="17"/>
    </row>
    <row r="814" spans="1:16" ht="12.75" customHeight="1" x14ac:dyDescent="0.15">
      <c r="A814" s="17"/>
      <c r="B814" s="17"/>
      <c r="C814" s="17"/>
      <c r="E814" s="17"/>
      <c r="F814" s="17"/>
      <c r="I814" s="61"/>
      <c r="J814" s="22"/>
      <c r="K814" s="22"/>
      <c r="L814" s="22"/>
      <c r="M814" s="22"/>
      <c r="N814" s="22"/>
      <c r="P814" s="17"/>
    </row>
    <row r="815" spans="1:16" ht="12.75" customHeight="1" x14ac:dyDescent="0.15">
      <c r="A815" s="17"/>
      <c r="B815" s="17"/>
      <c r="C815" s="17"/>
      <c r="E815" s="17"/>
      <c r="F815" s="17"/>
      <c r="I815" s="61"/>
      <c r="J815" s="22"/>
      <c r="K815" s="22"/>
      <c r="L815" s="22"/>
      <c r="M815" s="22"/>
      <c r="N815" s="22"/>
      <c r="P815" s="17"/>
    </row>
    <row r="816" spans="1:16" ht="12.75" customHeight="1" x14ac:dyDescent="0.15">
      <c r="A816" s="17"/>
      <c r="B816" s="17"/>
      <c r="C816" s="17"/>
      <c r="E816" s="17"/>
      <c r="F816" s="17"/>
      <c r="I816" s="61"/>
      <c r="J816" s="22"/>
      <c r="K816" s="22"/>
      <c r="L816" s="22"/>
      <c r="M816" s="22"/>
      <c r="N816" s="22"/>
      <c r="P816" s="17"/>
    </row>
    <row r="817" spans="1:16" ht="12.75" customHeight="1" x14ac:dyDescent="0.15">
      <c r="A817" s="17"/>
      <c r="B817" s="17"/>
      <c r="C817" s="17"/>
      <c r="E817" s="17"/>
      <c r="F817" s="17"/>
      <c r="I817" s="61"/>
      <c r="J817" s="22"/>
      <c r="K817" s="22"/>
      <c r="L817" s="22"/>
      <c r="M817" s="22"/>
      <c r="N817" s="22"/>
      <c r="P817" s="17"/>
    </row>
    <row r="818" spans="1:16" ht="12.75" customHeight="1" x14ac:dyDescent="0.15">
      <c r="A818" s="17"/>
      <c r="B818" s="17"/>
      <c r="C818" s="17"/>
      <c r="E818" s="17"/>
      <c r="F818" s="17"/>
      <c r="I818" s="61"/>
      <c r="J818" s="22"/>
      <c r="K818" s="22"/>
      <c r="L818" s="22"/>
      <c r="M818" s="22"/>
      <c r="N818" s="22"/>
      <c r="P818" s="17"/>
    </row>
    <row r="819" spans="1:16" ht="12.75" customHeight="1" x14ac:dyDescent="0.15">
      <c r="A819" s="17"/>
      <c r="B819" s="17"/>
      <c r="C819" s="17"/>
      <c r="E819" s="17"/>
      <c r="F819" s="17"/>
      <c r="I819" s="61"/>
      <c r="J819" s="22"/>
      <c r="K819" s="22"/>
      <c r="L819" s="22"/>
      <c r="M819" s="22"/>
      <c r="N819" s="22"/>
      <c r="P819" s="17"/>
    </row>
    <row r="820" spans="1:16" ht="12.75" customHeight="1" x14ac:dyDescent="0.15">
      <c r="A820" s="17"/>
      <c r="B820" s="17"/>
      <c r="C820" s="17"/>
      <c r="E820" s="17"/>
      <c r="F820" s="17"/>
      <c r="I820" s="61"/>
      <c r="J820" s="22"/>
      <c r="K820" s="22"/>
      <c r="L820" s="22"/>
      <c r="M820" s="22"/>
      <c r="N820" s="22"/>
      <c r="P820" s="17"/>
    </row>
    <row r="821" spans="1:16" ht="12.75" customHeight="1" x14ac:dyDescent="0.15">
      <c r="A821" s="17"/>
      <c r="B821" s="17"/>
      <c r="C821" s="17"/>
      <c r="E821" s="17"/>
      <c r="F821" s="17"/>
      <c r="I821" s="61"/>
      <c r="J821" s="22"/>
      <c r="K821" s="22"/>
      <c r="L821" s="22"/>
      <c r="M821" s="22"/>
      <c r="N821" s="22"/>
      <c r="P821" s="17"/>
    </row>
    <row r="822" spans="1:16" ht="12.75" customHeight="1" x14ac:dyDescent="0.15">
      <c r="A822" s="17"/>
      <c r="B822" s="17"/>
      <c r="C822" s="17"/>
      <c r="E822" s="17"/>
      <c r="F822" s="17"/>
      <c r="I822" s="61"/>
      <c r="J822" s="22"/>
      <c r="K822" s="22"/>
      <c r="L822" s="22"/>
      <c r="M822" s="22"/>
      <c r="N822" s="22"/>
      <c r="P822" s="17"/>
    </row>
    <row r="823" spans="1:16" ht="12.75" customHeight="1" x14ac:dyDescent="0.15">
      <c r="A823" s="17"/>
      <c r="B823" s="17"/>
      <c r="C823" s="17"/>
      <c r="E823" s="17"/>
      <c r="F823" s="17"/>
      <c r="I823" s="61"/>
      <c r="J823" s="22"/>
      <c r="K823" s="22"/>
      <c r="L823" s="22"/>
      <c r="M823" s="22"/>
      <c r="N823" s="22"/>
      <c r="P823" s="17"/>
    </row>
    <row r="824" spans="1:16" ht="12.75" customHeight="1" x14ac:dyDescent="0.15">
      <c r="A824" s="17"/>
      <c r="B824" s="17"/>
      <c r="C824" s="17"/>
      <c r="E824" s="17"/>
      <c r="F824" s="17"/>
      <c r="I824" s="61"/>
      <c r="J824" s="22"/>
      <c r="K824" s="22"/>
      <c r="L824" s="22"/>
      <c r="M824" s="22"/>
      <c r="N824" s="22"/>
      <c r="P824" s="17"/>
    </row>
    <row r="825" spans="1:16" ht="12.75" customHeight="1" x14ac:dyDescent="0.15">
      <c r="A825" s="17"/>
      <c r="B825" s="17"/>
      <c r="C825" s="17"/>
      <c r="E825" s="17"/>
      <c r="F825" s="17"/>
      <c r="I825" s="61"/>
      <c r="J825" s="22"/>
      <c r="K825" s="22"/>
      <c r="L825" s="22"/>
      <c r="M825" s="22"/>
      <c r="N825" s="22"/>
      <c r="P825" s="17"/>
    </row>
    <row r="826" spans="1:16" ht="12.75" customHeight="1" x14ac:dyDescent="0.15">
      <c r="A826" s="17"/>
      <c r="B826" s="17"/>
      <c r="C826" s="17"/>
      <c r="E826" s="17"/>
      <c r="F826" s="17"/>
      <c r="I826" s="61"/>
      <c r="J826" s="22"/>
      <c r="K826" s="22"/>
      <c r="L826" s="22"/>
      <c r="M826" s="22"/>
      <c r="N826" s="22"/>
      <c r="P826" s="17"/>
    </row>
    <row r="827" spans="1:16" ht="12.75" customHeight="1" x14ac:dyDescent="0.15">
      <c r="A827" s="17"/>
      <c r="B827" s="17"/>
      <c r="C827" s="17"/>
      <c r="E827" s="17"/>
      <c r="F827" s="17"/>
      <c r="I827" s="61"/>
      <c r="J827" s="22"/>
      <c r="K827" s="22"/>
      <c r="L827" s="22"/>
      <c r="M827" s="22"/>
      <c r="N827" s="22"/>
      <c r="P827" s="17"/>
    </row>
    <row r="828" spans="1:16" ht="12.75" customHeight="1" x14ac:dyDescent="0.15">
      <c r="A828" s="17"/>
      <c r="B828" s="17"/>
      <c r="C828" s="17"/>
      <c r="E828" s="17"/>
      <c r="F828" s="17"/>
      <c r="I828" s="61"/>
      <c r="J828" s="22"/>
      <c r="K828" s="22"/>
      <c r="L828" s="22"/>
      <c r="M828" s="22"/>
      <c r="N828" s="22"/>
      <c r="P828" s="17"/>
    </row>
    <row r="829" spans="1:16" ht="12.75" customHeight="1" x14ac:dyDescent="0.15">
      <c r="A829" s="17"/>
      <c r="B829" s="17"/>
      <c r="C829" s="17"/>
      <c r="E829" s="17"/>
      <c r="F829" s="17"/>
      <c r="I829" s="61"/>
      <c r="J829" s="22"/>
      <c r="K829" s="22"/>
      <c r="L829" s="22"/>
      <c r="M829" s="22"/>
      <c r="N829" s="22"/>
      <c r="P829" s="17"/>
    </row>
    <row r="830" spans="1:16" ht="12.75" customHeight="1" x14ac:dyDescent="0.15">
      <c r="A830" s="17"/>
      <c r="B830" s="17"/>
      <c r="C830" s="17"/>
      <c r="E830" s="17"/>
      <c r="F830" s="17"/>
      <c r="I830" s="61"/>
      <c r="J830" s="22"/>
      <c r="K830" s="22"/>
      <c r="L830" s="22"/>
      <c r="M830" s="22"/>
      <c r="N830" s="22"/>
      <c r="P830" s="17"/>
    </row>
    <row r="831" spans="1:16" ht="12.75" customHeight="1" x14ac:dyDescent="0.15">
      <c r="A831" s="17"/>
      <c r="B831" s="17"/>
      <c r="C831" s="17"/>
      <c r="E831" s="17"/>
      <c r="F831" s="17"/>
      <c r="I831" s="61"/>
      <c r="J831" s="22"/>
      <c r="K831" s="22"/>
      <c r="L831" s="22"/>
      <c r="M831" s="22"/>
      <c r="N831" s="22"/>
      <c r="P831" s="17"/>
    </row>
    <row r="832" spans="1:16" ht="12.75" customHeight="1" x14ac:dyDescent="0.15">
      <c r="A832" s="17"/>
      <c r="B832" s="17"/>
      <c r="C832" s="17"/>
      <c r="E832" s="17"/>
      <c r="F832" s="17"/>
      <c r="I832" s="61"/>
      <c r="J832" s="22"/>
      <c r="K832" s="22"/>
      <c r="L832" s="22"/>
      <c r="M832" s="22"/>
      <c r="N832" s="22"/>
      <c r="P832" s="17"/>
    </row>
    <row r="833" spans="1:16" ht="12.75" customHeight="1" x14ac:dyDescent="0.15">
      <c r="A833" s="17"/>
      <c r="B833" s="17"/>
      <c r="C833" s="17"/>
      <c r="E833" s="17"/>
      <c r="F833" s="17"/>
      <c r="I833" s="61"/>
      <c r="J833" s="22"/>
      <c r="K833" s="22"/>
      <c r="L833" s="22"/>
      <c r="M833" s="22"/>
      <c r="N833" s="22"/>
      <c r="P833" s="17"/>
    </row>
    <row r="834" spans="1:16" ht="12.75" customHeight="1" x14ac:dyDescent="0.15">
      <c r="A834" s="17"/>
      <c r="B834" s="17"/>
      <c r="C834" s="17"/>
      <c r="E834" s="17"/>
      <c r="F834" s="17"/>
      <c r="I834" s="61"/>
      <c r="J834" s="22"/>
      <c r="K834" s="22"/>
      <c r="L834" s="22"/>
      <c r="M834" s="22"/>
      <c r="N834" s="22"/>
      <c r="P834" s="17"/>
    </row>
    <row r="835" spans="1:16" ht="12.75" customHeight="1" x14ac:dyDescent="0.15">
      <c r="A835" s="17"/>
      <c r="B835" s="17"/>
      <c r="C835" s="17"/>
      <c r="E835" s="17"/>
      <c r="F835" s="17"/>
      <c r="I835" s="61"/>
      <c r="J835" s="22"/>
      <c r="K835" s="22"/>
      <c r="L835" s="22"/>
      <c r="M835" s="22"/>
      <c r="N835" s="22"/>
      <c r="P835" s="17"/>
    </row>
    <row r="836" spans="1:16" ht="12.75" customHeight="1" x14ac:dyDescent="0.15">
      <c r="A836" s="17"/>
      <c r="B836" s="17"/>
      <c r="C836" s="17"/>
      <c r="E836" s="17"/>
      <c r="F836" s="17"/>
      <c r="I836" s="61"/>
      <c r="J836" s="22"/>
      <c r="K836" s="22"/>
      <c r="L836" s="22"/>
      <c r="M836" s="22"/>
      <c r="N836" s="22"/>
      <c r="P836" s="17"/>
    </row>
    <row r="837" spans="1:16" ht="12.75" customHeight="1" x14ac:dyDescent="0.15">
      <c r="A837" s="17"/>
      <c r="B837" s="17"/>
      <c r="C837" s="17"/>
      <c r="E837" s="17"/>
      <c r="F837" s="17"/>
      <c r="I837" s="61"/>
      <c r="J837" s="22"/>
      <c r="K837" s="22"/>
      <c r="L837" s="22"/>
      <c r="M837" s="22"/>
      <c r="N837" s="22"/>
      <c r="P837" s="17"/>
    </row>
    <row r="838" spans="1:16" ht="12.75" customHeight="1" x14ac:dyDescent="0.15">
      <c r="A838" s="17"/>
      <c r="B838" s="17"/>
      <c r="C838" s="17"/>
      <c r="E838" s="17"/>
      <c r="F838" s="17"/>
      <c r="I838" s="61"/>
      <c r="J838" s="22"/>
      <c r="K838" s="22"/>
      <c r="L838" s="22"/>
      <c r="M838" s="22"/>
      <c r="N838" s="22"/>
      <c r="P838" s="17"/>
    </row>
    <row r="839" spans="1:16" ht="12.75" customHeight="1" x14ac:dyDescent="0.15">
      <c r="A839" s="17"/>
      <c r="B839" s="17"/>
      <c r="C839" s="17"/>
      <c r="E839" s="17"/>
      <c r="F839" s="17"/>
      <c r="I839" s="61"/>
      <c r="J839" s="22"/>
      <c r="K839" s="22"/>
      <c r="L839" s="22"/>
      <c r="M839" s="22"/>
      <c r="N839" s="22"/>
      <c r="P839" s="17"/>
    </row>
    <row r="840" spans="1:16" ht="12.75" customHeight="1" x14ac:dyDescent="0.15">
      <c r="A840" s="17"/>
      <c r="B840" s="17"/>
      <c r="C840" s="17"/>
      <c r="E840" s="17"/>
      <c r="F840" s="17"/>
      <c r="I840" s="61"/>
      <c r="J840" s="22"/>
      <c r="K840" s="22"/>
      <c r="L840" s="22"/>
      <c r="M840" s="22"/>
      <c r="N840" s="22"/>
      <c r="P840" s="17"/>
    </row>
    <row r="841" spans="1:16" ht="12.75" customHeight="1" x14ac:dyDescent="0.15">
      <c r="A841" s="17"/>
      <c r="B841" s="17"/>
      <c r="C841" s="17"/>
      <c r="E841" s="17"/>
      <c r="F841" s="17"/>
      <c r="I841" s="61"/>
      <c r="J841" s="22"/>
      <c r="K841" s="22"/>
      <c r="L841" s="22"/>
      <c r="M841" s="22"/>
      <c r="N841" s="22"/>
      <c r="P841" s="17"/>
    </row>
    <row r="842" spans="1:16" ht="12.75" customHeight="1" x14ac:dyDescent="0.15">
      <c r="A842" s="17"/>
      <c r="B842" s="17"/>
      <c r="C842" s="17"/>
      <c r="E842" s="17"/>
      <c r="F842" s="17"/>
      <c r="I842" s="61"/>
      <c r="J842" s="22"/>
      <c r="K842" s="22"/>
      <c r="L842" s="22"/>
      <c r="M842" s="22"/>
      <c r="N842" s="22"/>
      <c r="P842" s="17"/>
    </row>
    <row r="843" spans="1:16" ht="12.75" customHeight="1" x14ac:dyDescent="0.15">
      <c r="A843" s="17"/>
      <c r="B843" s="17"/>
      <c r="C843" s="17"/>
      <c r="E843" s="17"/>
      <c r="F843" s="17"/>
      <c r="I843" s="61"/>
      <c r="J843" s="22"/>
      <c r="K843" s="22"/>
      <c r="L843" s="22"/>
      <c r="M843" s="22"/>
      <c r="N843" s="22"/>
      <c r="P843" s="17"/>
    </row>
    <row r="844" spans="1:16" ht="12.75" customHeight="1" x14ac:dyDescent="0.15">
      <c r="A844" s="17"/>
      <c r="B844" s="17"/>
      <c r="C844" s="17"/>
      <c r="E844" s="17"/>
      <c r="F844" s="17"/>
      <c r="I844" s="61"/>
      <c r="J844" s="22"/>
      <c r="K844" s="22"/>
      <c r="L844" s="22"/>
      <c r="M844" s="22"/>
      <c r="N844" s="22"/>
      <c r="P844" s="17"/>
    </row>
    <row r="845" spans="1:16" ht="12.75" customHeight="1" x14ac:dyDescent="0.15">
      <c r="A845" s="17"/>
      <c r="B845" s="17"/>
      <c r="C845" s="17"/>
      <c r="E845" s="17"/>
      <c r="F845" s="17"/>
      <c r="I845" s="61"/>
      <c r="J845" s="22"/>
      <c r="K845" s="22"/>
      <c r="L845" s="22"/>
      <c r="M845" s="22"/>
      <c r="N845" s="22"/>
      <c r="P845" s="17"/>
    </row>
    <row r="846" spans="1:16" ht="12.75" customHeight="1" x14ac:dyDescent="0.15">
      <c r="A846" s="17"/>
      <c r="B846" s="17"/>
      <c r="C846" s="17"/>
      <c r="E846" s="17"/>
      <c r="F846" s="17"/>
      <c r="I846" s="61"/>
      <c r="J846" s="22"/>
      <c r="K846" s="22"/>
      <c r="L846" s="22"/>
      <c r="M846" s="22"/>
      <c r="N846" s="22"/>
      <c r="P846" s="17"/>
    </row>
    <row r="847" spans="1:16" ht="12.75" customHeight="1" x14ac:dyDescent="0.15">
      <c r="A847" s="17"/>
      <c r="B847" s="17"/>
      <c r="C847" s="17"/>
      <c r="E847" s="17"/>
      <c r="F847" s="17"/>
      <c r="I847" s="61"/>
      <c r="J847" s="22"/>
      <c r="K847" s="22"/>
      <c r="L847" s="22"/>
      <c r="M847" s="22"/>
      <c r="N847" s="22"/>
      <c r="P847" s="17"/>
    </row>
    <row r="848" spans="1:16" ht="12.75" customHeight="1" x14ac:dyDescent="0.15">
      <c r="A848" s="17"/>
      <c r="B848" s="17"/>
      <c r="C848" s="17"/>
      <c r="E848" s="17"/>
      <c r="F848" s="17"/>
      <c r="I848" s="61"/>
      <c r="J848" s="22"/>
      <c r="K848" s="22"/>
      <c r="L848" s="22"/>
      <c r="M848" s="22"/>
      <c r="N848" s="22"/>
      <c r="P848" s="17"/>
    </row>
    <row r="849" spans="1:16" ht="12.75" customHeight="1" x14ac:dyDescent="0.15">
      <c r="A849" s="17"/>
      <c r="B849" s="17"/>
      <c r="C849" s="17"/>
      <c r="E849" s="17"/>
      <c r="F849" s="17"/>
      <c r="I849" s="61"/>
      <c r="J849" s="22"/>
      <c r="K849" s="22"/>
      <c r="L849" s="22"/>
      <c r="M849" s="22"/>
      <c r="N849" s="22"/>
      <c r="P849" s="17"/>
    </row>
    <row r="850" spans="1:16" ht="12.75" customHeight="1" x14ac:dyDescent="0.15">
      <c r="A850" s="17"/>
      <c r="B850" s="17"/>
      <c r="C850" s="17"/>
      <c r="E850" s="17"/>
      <c r="F850" s="17"/>
      <c r="I850" s="61"/>
      <c r="J850" s="22"/>
      <c r="K850" s="22"/>
      <c r="L850" s="22"/>
      <c r="M850" s="22"/>
      <c r="N850" s="22"/>
      <c r="P850" s="17"/>
    </row>
    <row r="851" spans="1:16" ht="12.75" customHeight="1" x14ac:dyDescent="0.15">
      <c r="A851" s="17"/>
      <c r="B851" s="17"/>
      <c r="C851" s="17"/>
      <c r="E851" s="17"/>
      <c r="F851" s="17"/>
      <c r="I851" s="61"/>
      <c r="J851" s="22"/>
      <c r="K851" s="22"/>
      <c r="L851" s="22"/>
      <c r="M851" s="22"/>
      <c r="N851" s="22"/>
      <c r="P851" s="17"/>
    </row>
    <row r="852" spans="1:16" ht="12.75" customHeight="1" x14ac:dyDescent="0.15">
      <c r="A852" s="17"/>
      <c r="B852" s="17"/>
      <c r="C852" s="17"/>
      <c r="E852" s="17"/>
      <c r="F852" s="17"/>
      <c r="I852" s="61"/>
      <c r="J852" s="22"/>
      <c r="K852" s="22"/>
      <c r="L852" s="22"/>
      <c r="M852" s="22"/>
      <c r="N852" s="22"/>
      <c r="P852" s="17"/>
    </row>
    <row r="853" spans="1:16" ht="12.75" customHeight="1" x14ac:dyDescent="0.15">
      <c r="A853" s="17"/>
      <c r="B853" s="17"/>
      <c r="C853" s="17"/>
      <c r="E853" s="17"/>
      <c r="F853" s="17"/>
      <c r="I853" s="61"/>
      <c r="J853" s="22"/>
      <c r="K853" s="22"/>
      <c r="L853" s="22"/>
      <c r="M853" s="22"/>
      <c r="N853" s="22"/>
      <c r="P853" s="17"/>
    </row>
    <row r="854" spans="1:16" ht="12.75" customHeight="1" x14ac:dyDescent="0.15">
      <c r="A854" s="17"/>
      <c r="B854" s="17"/>
      <c r="C854" s="17"/>
      <c r="E854" s="17"/>
      <c r="F854" s="17"/>
      <c r="I854" s="61"/>
      <c r="J854" s="22"/>
      <c r="K854" s="22"/>
      <c r="L854" s="22"/>
      <c r="M854" s="22"/>
      <c r="N854" s="22"/>
      <c r="P854" s="17"/>
    </row>
    <row r="855" spans="1:16" ht="12.75" customHeight="1" x14ac:dyDescent="0.15">
      <c r="A855" s="17"/>
      <c r="B855" s="17"/>
      <c r="C855" s="17"/>
      <c r="E855" s="17"/>
      <c r="F855" s="17"/>
      <c r="I855" s="61"/>
      <c r="J855" s="22"/>
      <c r="K855" s="22"/>
      <c r="L855" s="22"/>
      <c r="M855" s="22"/>
      <c r="N855" s="22"/>
      <c r="P855" s="17"/>
    </row>
    <row r="856" spans="1:16" ht="12.75" customHeight="1" x14ac:dyDescent="0.15">
      <c r="A856" s="17"/>
      <c r="B856" s="17"/>
      <c r="C856" s="17"/>
      <c r="E856" s="17"/>
      <c r="F856" s="17"/>
      <c r="I856" s="61"/>
      <c r="J856" s="22"/>
      <c r="K856" s="22"/>
      <c r="L856" s="22"/>
      <c r="M856" s="22"/>
      <c r="N856" s="22"/>
      <c r="P856" s="17"/>
    </row>
    <row r="857" spans="1:16" ht="12.75" customHeight="1" x14ac:dyDescent="0.15">
      <c r="A857" s="17"/>
      <c r="B857" s="17"/>
      <c r="C857" s="17"/>
      <c r="E857" s="17"/>
      <c r="F857" s="17"/>
      <c r="I857" s="61"/>
      <c r="J857" s="22"/>
      <c r="K857" s="22"/>
      <c r="L857" s="22"/>
      <c r="M857" s="22"/>
      <c r="N857" s="22"/>
      <c r="P857" s="17"/>
    </row>
    <row r="858" spans="1:16" ht="12.75" customHeight="1" x14ac:dyDescent="0.15">
      <c r="A858" s="17"/>
      <c r="B858" s="17"/>
      <c r="C858" s="17"/>
      <c r="E858" s="17"/>
      <c r="F858" s="17"/>
      <c r="I858" s="61"/>
      <c r="J858" s="22"/>
      <c r="K858" s="22"/>
      <c r="L858" s="22"/>
      <c r="M858" s="22"/>
      <c r="N858" s="22"/>
      <c r="P858" s="17"/>
    </row>
    <row r="859" spans="1:16" ht="12.75" customHeight="1" x14ac:dyDescent="0.15">
      <c r="A859" s="17"/>
      <c r="B859" s="17"/>
      <c r="C859" s="17"/>
      <c r="E859" s="17"/>
      <c r="F859" s="17"/>
      <c r="I859" s="61"/>
      <c r="J859" s="22"/>
      <c r="K859" s="22"/>
      <c r="L859" s="22"/>
      <c r="M859" s="22"/>
      <c r="N859" s="22"/>
      <c r="P859" s="17"/>
    </row>
    <row r="860" spans="1:16" ht="12.75" customHeight="1" x14ac:dyDescent="0.15">
      <c r="A860" s="17"/>
      <c r="B860" s="17"/>
      <c r="C860" s="17"/>
      <c r="E860" s="17"/>
      <c r="F860" s="17"/>
      <c r="I860" s="61"/>
      <c r="J860" s="22"/>
      <c r="K860" s="22"/>
      <c r="L860" s="22"/>
      <c r="M860" s="22"/>
      <c r="N860" s="22"/>
      <c r="P860" s="17"/>
    </row>
    <row r="861" spans="1:16" ht="12.75" customHeight="1" x14ac:dyDescent="0.15">
      <c r="A861" s="17"/>
      <c r="B861" s="17"/>
      <c r="C861" s="17"/>
      <c r="E861" s="17"/>
      <c r="F861" s="17"/>
      <c r="I861" s="61"/>
      <c r="J861" s="22"/>
      <c r="K861" s="22"/>
      <c r="L861" s="22"/>
      <c r="M861" s="22"/>
      <c r="N861" s="22"/>
      <c r="P861" s="17"/>
    </row>
    <row r="862" spans="1:16" ht="12.75" customHeight="1" x14ac:dyDescent="0.15">
      <c r="A862" s="17"/>
      <c r="B862" s="17"/>
      <c r="C862" s="17"/>
      <c r="E862" s="17"/>
      <c r="F862" s="17"/>
      <c r="I862" s="61"/>
      <c r="J862" s="22"/>
      <c r="K862" s="22"/>
      <c r="L862" s="22"/>
      <c r="M862" s="22"/>
      <c r="N862" s="22"/>
      <c r="P862" s="17"/>
    </row>
    <row r="863" spans="1:16" ht="12.75" customHeight="1" x14ac:dyDescent="0.15">
      <c r="A863" s="17"/>
      <c r="B863" s="17"/>
      <c r="C863" s="17"/>
      <c r="E863" s="17"/>
      <c r="F863" s="17"/>
      <c r="I863" s="61"/>
      <c r="J863" s="22"/>
      <c r="K863" s="22"/>
      <c r="L863" s="22"/>
      <c r="M863" s="22"/>
      <c r="N863" s="22"/>
      <c r="P863" s="17"/>
    </row>
    <row r="864" spans="1:16" ht="12.75" customHeight="1" x14ac:dyDescent="0.15">
      <c r="A864" s="17"/>
      <c r="B864" s="17"/>
      <c r="C864" s="17"/>
      <c r="E864" s="17"/>
      <c r="F864" s="17"/>
      <c r="I864" s="61"/>
      <c r="J864" s="22"/>
      <c r="K864" s="22"/>
      <c r="L864" s="22"/>
      <c r="M864" s="22"/>
      <c r="N864" s="22"/>
      <c r="P864" s="17"/>
    </row>
    <row r="865" spans="1:16" ht="12.75" customHeight="1" x14ac:dyDescent="0.15">
      <c r="A865" s="17"/>
      <c r="B865" s="17"/>
      <c r="C865" s="17"/>
      <c r="E865" s="17"/>
      <c r="F865" s="17"/>
      <c r="I865" s="61"/>
      <c r="J865" s="22"/>
      <c r="K865" s="22"/>
      <c r="L865" s="22"/>
      <c r="M865" s="22"/>
      <c r="N865" s="22"/>
      <c r="P865" s="17"/>
    </row>
    <row r="866" spans="1:16" ht="12.75" customHeight="1" x14ac:dyDescent="0.15">
      <c r="A866" s="17"/>
      <c r="B866" s="17"/>
      <c r="C866" s="17"/>
      <c r="E866" s="17"/>
      <c r="F866" s="17"/>
      <c r="I866" s="61"/>
      <c r="J866" s="22"/>
      <c r="K866" s="22"/>
      <c r="L866" s="22"/>
      <c r="M866" s="22"/>
      <c r="N866" s="22"/>
      <c r="P866" s="17"/>
    </row>
    <row r="867" spans="1:16" ht="12.75" customHeight="1" x14ac:dyDescent="0.15">
      <c r="A867" s="17"/>
      <c r="B867" s="17"/>
      <c r="C867" s="17"/>
      <c r="E867" s="17"/>
      <c r="F867" s="17"/>
      <c r="I867" s="61"/>
      <c r="J867" s="22"/>
      <c r="K867" s="22"/>
      <c r="L867" s="22"/>
      <c r="M867" s="22"/>
      <c r="N867" s="22"/>
      <c r="P867" s="17"/>
    </row>
    <row r="868" spans="1:16" ht="12.75" customHeight="1" x14ac:dyDescent="0.15">
      <c r="A868" s="17"/>
      <c r="B868" s="17"/>
      <c r="C868" s="17"/>
      <c r="E868" s="17"/>
      <c r="F868" s="17"/>
      <c r="I868" s="61"/>
      <c r="J868" s="22"/>
      <c r="K868" s="22"/>
      <c r="L868" s="22"/>
      <c r="M868" s="22"/>
      <c r="N868" s="22"/>
      <c r="P868" s="17"/>
    </row>
    <row r="869" spans="1:16" ht="12.75" customHeight="1" x14ac:dyDescent="0.15">
      <c r="A869" s="17"/>
      <c r="B869" s="17"/>
      <c r="C869" s="17"/>
      <c r="E869" s="17"/>
      <c r="F869" s="17"/>
      <c r="I869" s="61"/>
      <c r="J869" s="22"/>
      <c r="K869" s="22"/>
      <c r="L869" s="22"/>
      <c r="M869" s="22"/>
      <c r="N869" s="22"/>
      <c r="P869" s="17"/>
    </row>
    <row r="870" spans="1:16" ht="12.75" customHeight="1" x14ac:dyDescent="0.15">
      <c r="A870" s="17"/>
      <c r="B870" s="17"/>
      <c r="C870" s="17"/>
      <c r="E870" s="17"/>
      <c r="F870" s="17"/>
      <c r="I870" s="61"/>
      <c r="J870" s="22"/>
      <c r="K870" s="22"/>
      <c r="L870" s="22"/>
      <c r="M870" s="22"/>
      <c r="N870" s="22"/>
      <c r="P870" s="17"/>
    </row>
    <row r="871" spans="1:16" ht="12.75" customHeight="1" x14ac:dyDescent="0.15">
      <c r="A871" s="17"/>
      <c r="B871" s="17"/>
      <c r="C871" s="17"/>
      <c r="E871" s="17"/>
      <c r="F871" s="17"/>
      <c r="I871" s="61"/>
      <c r="J871" s="22"/>
      <c r="K871" s="22"/>
      <c r="L871" s="22"/>
      <c r="M871" s="22"/>
      <c r="N871" s="22"/>
      <c r="P871" s="17"/>
    </row>
    <row r="872" spans="1:16" ht="12.75" customHeight="1" x14ac:dyDescent="0.15">
      <c r="A872" s="17"/>
      <c r="B872" s="17"/>
      <c r="C872" s="17"/>
      <c r="E872" s="17"/>
      <c r="F872" s="17"/>
      <c r="I872" s="61"/>
      <c r="J872" s="22"/>
      <c r="K872" s="22"/>
      <c r="L872" s="22"/>
      <c r="M872" s="22"/>
      <c r="N872" s="22"/>
      <c r="P872" s="17"/>
    </row>
    <row r="873" spans="1:16" ht="12.75" customHeight="1" x14ac:dyDescent="0.15">
      <c r="A873" s="17"/>
      <c r="B873" s="17"/>
      <c r="C873" s="17"/>
      <c r="E873" s="17"/>
      <c r="F873" s="17"/>
      <c r="I873" s="61"/>
      <c r="J873" s="22"/>
      <c r="K873" s="22"/>
      <c r="L873" s="22"/>
      <c r="M873" s="22"/>
      <c r="N873" s="22"/>
      <c r="P873" s="17"/>
    </row>
    <row r="874" spans="1:16" ht="12.75" customHeight="1" x14ac:dyDescent="0.15">
      <c r="A874" s="17"/>
      <c r="B874" s="17"/>
      <c r="C874" s="17"/>
      <c r="E874" s="17"/>
      <c r="F874" s="17"/>
      <c r="I874" s="61"/>
      <c r="J874" s="22"/>
      <c r="K874" s="22"/>
      <c r="L874" s="22"/>
      <c r="M874" s="22"/>
      <c r="N874" s="22"/>
      <c r="P874" s="17"/>
    </row>
    <row r="875" spans="1:16" ht="12.75" customHeight="1" x14ac:dyDescent="0.15">
      <c r="A875" s="17"/>
      <c r="B875" s="17"/>
      <c r="C875" s="17"/>
      <c r="E875" s="17"/>
      <c r="F875" s="17"/>
      <c r="I875" s="61"/>
      <c r="J875" s="22"/>
      <c r="K875" s="22"/>
      <c r="L875" s="22"/>
      <c r="M875" s="22"/>
      <c r="N875" s="22"/>
      <c r="P875" s="17"/>
    </row>
    <row r="876" spans="1:16" ht="12.75" customHeight="1" x14ac:dyDescent="0.15">
      <c r="A876" s="17"/>
      <c r="B876" s="17"/>
      <c r="C876" s="17"/>
      <c r="E876" s="17"/>
      <c r="F876" s="17"/>
      <c r="I876" s="61"/>
      <c r="J876" s="22"/>
      <c r="K876" s="22"/>
      <c r="L876" s="22"/>
      <c r="M876" s="22"/>
      <c r="N876" s="22"/>
      <c r="P876" s="17"/>
    </row>
    <row r="877" spans="1:16" ht="12.75" customHeight="1" x14ac:dyDescent="0.15">
      <c r="A877" s="17"/>
      <c r="B877" s="17"/>
      <c r="C877" s="17"/>
      <c r="E877" s="17"/>
      <c r="F877" s="17"/>
      <c r="I877" s="61"/>
      <c r="J877" s="22"/>
      <c r="K877" s="22"/>
      <c r="L877" s="22"/>
      <c r="M877" s="22"/>
      <c r="N877" s="22"/>
      <c r="P877" s="17"/>
    </row>
    <row r="878" spans="1:16" ht="12.75" customHeight="1" x14ac:dyDescent="0.15">
      <c r="A878" s="17"/>
      <c r="B878" s="17"/>
      <c r="C878" s="17"/>
      <c r="E878" s="17"/>
      <c r="F878" s="17"/>
      <c r="I878" s="61"/>
      <c r="J878" s="22"/>
      <c r="K878" s="22"/>
      <c r="L878" s="22"/>
      <c r="M878" s="22"/>
      <c r="N878" s="22"/>
      <c r="P878" s="17"/>
    </row>
    <row r="879" spans="1:16" ht="12.75" customHeight="1" x14ac:dyDescent="0.15">
      <c r="A879" s="17"/>
      <c r="B879" s="17"/>
      <c r="C879" s="17"/>
      <c r="E879" s="17"/>
      <c r="F879" s="17"/>
      <c r="I879" s="61"/>
      <c r="J879" s="22"/>
      <c r="K879" s="22"/>
      <c r="L879" s="22"/>
      <c r="M879" s="22"/>
      <c r="N879" s="22"/>
      <c r="P879" s="17"/>
    </row>
    <row r="880" spans="1:16" ht="12.75" customHeight="1" x14ac:dyDescent="0.15">
      <c r="A880" s="17"/>
      <c r="B880" s="17"/>
      <c r="C880" s="17"/>
      <c r="E880" s="17"/>
      <c r="F880" s="17"/>
      <c r="I880" s="61"/>
      <c r="J880" s="22"/>
      <c r="K880" s="22"/>
      <c r="L880" s="22"/>
      <c r="M880" s="22"/>
      <c r="N880" s="22"/>
      <c r="P880" s="17"/>
    </row>
    <row r="881" spans="1:16" ht="12.75" customHeight="1" x14ac:dyDescent="0.15">
      <c r="A881" s="17"/>
      <c r="B881" s="17"/>
      <c r="C881" s="17"/>
      <c r="E881" s="17"/>
      <c r="F881" s="17"/>
      <c r="I881" s="61"/>
      <c r="J881" s="22"/>
      <c r="K881" s="22"/>
      <c r="L881" s="22"/>
      <c r="M881" s="22"/>
      <c r="N881" s="22"/>
      <c r="P881" s="17"/>
    </row>
    <row r="882" spans="1:16" ht="12.75" customHeight="1" x14ac:dyDescent="0.15">
      <c r="A882" s="17"/>
      <c r="B882" s="17"/>
      <c r="C882" s="17"/>
      <c r="E882" s="17"/>
      <c r="F882" s="17"/>
      <c r="I882" s="61"/>
      <c r="J882" s="22"/>
      <c r="K882" s="22"/>
      <c r="L882" s="22"/>
      <c r="M882" s="22"/>
      <c r="N882" s="22"/>
      <c r="P882" s="17"/>
    </row>
    <row r="883" spans="1:16" ht="12.75" customHeight="1" x14ac:dyDescent="0.15">
      <c r="A883" s="17"/>
      <c r="B883" s="17"/>
      <c r="C883" s="17"/>
      <c r="E883" s="17"/>
      <c r="F883" s="17"/>
      <c r="I883" s="61"/>
      <c r="J883" s="22"/>
      <c r="K883" s="22"/>
      <c r="L883" s="22"/>
      <c r="M883" s="22"/>
      <c r="N883" s="22"/>
      <c r="P883" s="17"/>
    </row>
    <row r="884" spans="1:16" ht="12.75" customHeight="1" x14ac:dyDescent="0.15">
      <c r="A884" s="17"/>
      <c r="B884" s="17"/>
      <c r="C884" s="17"/>
      <c r="E884" s="17"/>
      <c r="F884" s="17"/>
      <c r="I884" s="61"/>
      <c r="J884" s="22"/>
      <c r="K884" s="22"/>
      <c r="L884" s="22"/>
      <c r="M884" s="22"/>
      <c r="N884" s="22"/>
      <c r="P884" s="17"/>
    </row>
    <row r="885" spans="1:16" ht="12.75" customHeight="1" x14ac:dyDescent="0.15">
      <c r="A885" s="17"/>
      <c r="B885" s="17"/>
      <c r="C885" s="17"/>
      <c r="E885" s="17"/>
      <c r="F885" s="17"/>
      <c r="I885" s="61"/>
      <c r="J885" s="22"/>
      <c r="K885" s="22"/>
      <c r="L885" s="22"/>
      <c r="M885" s="22"/>
      <c r="N885" s="22"/>
      <c r="P885" s="17"/>
    </row>
    <row r="886" spans="1:16" ht="12.75" customHeight="1" x14ac:dyDescent="0.15">
      <c r="A886" s="17"/>
      <c r="B886" s="17"/>
      <c r="C886" s="17"/>
      <c r="E886" s="17"/>
      <c r="F886" s="17"/>
      <c r="I886" s="61"/>
      <c r="J886" s="22"/>
      <c r="K886" s="22"/>
      <c r="L886" s="22"/>
      <c r="M886" s="22"/>
      <c r="N886" s="22"/>
      <c r="P886" s="17"/>
    </row>
    <row r="887" spans="1:16" ht="12.75" customHeight="1" x14ac:dyDescent="0.15">
      <c r="A887" s="17"/>
      <c r="B887" s="17"/>
      <c r="C887" s="17"/>
      <c r="E887" s="17"/>
      <c r="F887" s="17"/>
      <c r="I887" s="61"/>
      <c r="J887" s="22"/>
      <c r="K887" s="22"/>
      <c r="L887" s="22"/>
      <c r="M887" s="22"/>
      <c r="N887" s="22"/>
      <c r="P887" s="17"/>
    </row>
    <row r="888" spans="1:16" ht="12.75" customHeight="1" x14ac:dyDescent="0.15">
      <c r="A888" s="17"/>
      <c r="B888" s="17"/>
      <c r="C888" s="17"/>
      <c r="E888" s="17"/>
      <c r="F888" s="17"/>
      <c r="I888" s="61"/>
      <c r="J888" s="22"/>
      <c r="K888" s="22"/>
      <c r="L888" s="22"/>
      <c r="M888" s="22"/>
      <c r="N888" s="22"/>
      <c r="P888" s="17"/>
    </row>
    <row r="889" spans="1:16" ht="12.75" customHeight="1" x14ac:dyDescent="0.15">
      <c r="A889" s="17"/>
      <c r="B889" s="17"/>
      <c r="C889" s="17"/>
      <c r="E889" s="17"/>
      <c r="F889" s="17"/>
      <c r="I889" s="61"/>
      <c r="J889" s="22"/>
      <c r="K889" s="22"/>
      <c r="L889" s="22"/>
      <c r="M889" s="22"/>
      <c r="N889" s="22"/>
      <c r="P889" s="17"/>
    </row>
    <row r="890" spans="1:16" ht="12.75" customHeight="1" x14ac:dyDescent="0.15">
      <c r="A890" s="17"/>
      <c r="B890" s="17"/>
      <c r="C890" s="17"/>
      <c r="E890" s="17"/>
      <c r="F890" s="17"/>
      <c r="I890" s="61"/>
      <c r="J890" s="22"/>
      <c r="K890" s="22"/>
      <c r="L890" s="22"/>
      <c r="M890" s="22"/>
      <c r="N890" s="22"/>
      <c r="P890" s="17"/>
    </row>
    <row r="891" spans="1:16" ht="12.75" customHeight="1" x14ac:dyDescent="0.15">
      <c r="A891" s="17"/>
      <c r="B891" s="17"/>
      <c r="C891" s="17"/>
      <c r="E891" s="17"/>
      <c r="F891" s="17"/>
      <c r="I891" s="61"/>
      <c r="J891" s="22"/>
      <c r="K891" s="22"/>
      <c r="L891" s="22"/>
      <c r="M891" s="22"/>
      <c r="N891" s="22"/>
      <c r="P891" s="17"/>
    </row>
    <row r="892" spans="1:16" ht="12.75" customHeight="1" x14ac:dyDescent="0.15">
      <c r="A892" s="17"/>
      <c r="B892" s="17"/>
      <c r="C892" s="17"/>
      <c r="E892" s="17"/>
      <c r="F892" s="17"/>
      <c r="I892" s="61"/>
      <c r="J892" s="22"/>
      <c r="K892" s="22"/>
      <c r="L892" s="22"/>
      <c r="M892" s="22"/>
      <c r="N892" s="22"/>
      <c r="P892" s="17"/>
    </row>
    <row r="893" spans="1:16" ht="12.75" customHeight="1" x14ac:dyDescent="0.15">
      <c r="A893" s="17"/>
      <c r="B893" s="17"/>
      <c r="C893" s="17"/>
      <c r="E893" s="17"/>
      <c r="F893" s="17"/>
      <c r="I893" s="61"/>
      <c r="J893" s="22"/>
      <c r="K893" s="22"/>
      <c r="L893" s="22"/>
      <c r="M893" s="22"/>
      <c r="N893" s="22"/>
      <c r="P893" s="17"/>
    </row>
    <row r="894" spans="1:16" ht="12.75" customHeight="1" x14ac:dyDescent="0.15">
      <c r="A894" s="17"/>
      <c r="B894" s="17"/>
      <c r="C894" s="17"/>
      <c r="E894" s="17"/>
      <c r="F894" s="17"/>
      <c r="I894" s="61"/>
      <c r="J894" s="22"/>
      <c r="K894" s="22"/>
      <c r="L894" s="22"/>
      <c r="M894" s="22"/>
      <c r="N894" s="22"/>
      <c r="P894" s="17"/>
    </row>
    <row r="895" spans="1:16" ht="12.75" customHeight="1" x14ac:dyDescent="0.15">
      <c r="A895" s="17"/>
      <c r="B895" s="17"/>
      <c r="C895" s="17"/>
      <c r="E895" s="17"/>
      <c r="F895" s="17"/>
      <c r="I895" s="61"/>
      <c r="J895" s="22"/>
      <c r="K895" s="22"/>
      <c r="L895" s="22"/>
      <c r="M895" s="22"/>
      <c r="N895" s="22"/>
      <c r="P895" s="17"/>
    </row>
    <row r="896" spans="1:16" ht="12.75" customHeight="1" x14ac:dyDescent="0.15">
      <c r="A896" s="17"/>
      <c r="B896" s="17"/>
      <c r="C896" s="17"/>
      <c r="E896" s="17"/>
      <c r="F896" s="17"/>
      <c r="I896" s="61"/>
      <c r="J896" s="22"/>
      <c r="K896" s="22"/>
      <c r="L896" s="22"/>
      <c r="M896" s="22"/>
      <c r="N896" s="22"/>
      <c r="P896" s="17"/>
    </row>
    <row r="897" spans="1:16" ht="12.75" customHeight="1" x14ac:dyDescent="0.15">
      <c r="A897" s="17"/>
      <c r="B897" s="17"/>
      <c r="C897" s="17"/>
      <c r="E897" s="17"/>
      <c r="F897" s="17"/>
      <c r="I897" s="61"/>
      <c r="J897" s="22"/>
      <c r="K897" s="22"/>
      <c r="L897" s="22"/>
      <c r="M897" s="22"/>
      <c r="N897" s="22"/>
      <c r="P897" s="17"/>
    </row>
    <row r="898" spans="1:16" ht="12.75" customHeight="1" x14ac:dyDescent="0.15">
      <c r="A898" s="17"/>
      <c r="B898" s="17"/>
      <c r="C898" s="17"/>
      <c r="E898" s="17"/>
      <c r="F898" s="17"/>
      <c r="I898" s="61"/>
      <c r="J898" s="22"/>
      <c r="K898" s="22"/>
      <c r="L898" s="22"/>
      <c r="M898" s="22"/>
      <c r="N898" s="22"/>
      <c r="P898" s="17"/>
    </row>
    <row r="899" spans="1:16" ht="12.75" customHeight="1" x14ac:dyDescent="0.15">
      <c r="A899" s="17"/>
      <c r="B899" s="17"/>
      <c r="C899" s="17"/>
      <c r="E899" s="17"/>
      <c r="F899" s="17"/>
      <c r="I899" s="61"/>
      <c r="J899" s="22"/>
      <c r="K899" s="22"/>
      <c r="L899" s="22"/>
      <c r="M899" s="22"/>
      <c r="N899" s="22"/>
      <c r="P899" s="17"/>
    </row>
    <row r="900" spans="1:16" ht="12.75" customHeight="1" x14ac:dyDescent="0.15">
      <c r="A900" s="17"/>
      <c r="B900" s="17"/>
      <c r="C900" s="17"/>
      <c r="E900" s="17"/>
      <c r="F900" s="17"/>
      <c r="I900" s="61"/>
      <c r="J900" s="22"/>
      <c r="K900" s="22"/>
      <c r="L900" s="22"/>
      <c r="M900" s="22"/>
      <c r="N900" s="22"/>
      <c r="P900" s="17"/>
    </row>
    <row r="901" spans="1:16" ht="12.75" customHeight="1" x14ac:dyDescent="0.15">
      <c r="A901" s="17"/>
      <c r="B901" s="17"/>
      <c r="C901" s="17"/>
      <c r="E901" s="17"/>
      <c r="F901" s="17"/>
      <c r="I901" s="61"/>
      <c r="J901" s="22"/>
      <c r="K901" s="22"/>
      <c r="L901" s="22"/>
      <c r="M901" s="22"/>
      <c r="N901" s="22"/>
      <c r="P901" s="17"/>
    </row>
    <row r="902" spans="1:16" ht="12.75" customHeight="1" x14ac:dyDescent="0.15">
      <c r="A902" s="17"/>
      <c r="B902" s="17"/>
      <c r="C902" s="17"/>
      <c r="E902" s="17"/>
      <c r="F902" s="17"/>
      <c r="I902" s="61"/>
      <c r="J902" s="22"/>
      <c r="K902" s="22"/>
      <c r="L902" s="22"/>
      <c r="M902" s="22"/>
      <c r="N902" s="22"/>
      <c r="P902" s="17"/>
    </row>
    <row r="903" spans="1:16" ht="12.75" customHeight="1" x14ac:dyDescent="0.15">
      <c r="A903" s="17"/>
      <c r="B903" s="17"/>
      <c r="C903" s="17"/>
      <c r="E903" s="17"/>
      <c r="F903" s="17"/>
      <c r="I903" s="61"/>
      <c r="J903" s="22"/>
      <c r="K903" s="22"/>
      <c r="L903" s="22"/>
      <c r="M903" s="22"/>
      <c r="N903" s="22"/>
      <c r="P903" s="17"/>
    </row>
    <row r="904" spans="1:16" ht="12.75" customHeight="1" x14ac:dyDescent="0.15">
      <c r="A904" s="17"/>
      <c r="B904" s="17"/>
      <c r="C904" s="17"/>
      <c r="E904" s="17"/>
      <c r="F904" s="17"/>
      <c r="I904" s="61"/>
      <c r="J904" s="22"/>
      <c r="K904" s="22"/>
      <c r="L904" s="22"/>
      <c r="M904" s="22"/>
      <c r="N904" s="22"/>
      <c r="P904" s="17"/>
    </row>
    <row r="905" spans="1:16" ht="12.75" customHeight="1" x14ac:dyDescent="0.15">
      <c r="A905" s="17"/>
      <c r="B905" s="17"/>
      <c r="C905" s="17"/>
      <c r="E905" s="17"/>
      <c r="F905" s="17"/>
      <c r="I905" s="61"/>
      <c r="J905" s="22"/>
      <c r="K905" s="22"/>
      <c r="L905" s="22"/>
      <c r="M905" s="22"/>
      <c r="N905" s="22"/>
      <c r="P905" s="17"/>
    </row>
    <row r="906" spans="1:16" ht="12.75" customHeight="1" x14ac:dyDescent="0.15">
      <c r="A906" s="17"/>
      <c r="B906" s="17"/>
      <c r="C906" s="17"/>
      <c r="E906" s="17"/>
      <c r="F906" s="17"/>
      <c r="I906" s="61"/>
      <c r="J906" s="22"/>
      <c r="K906" s="22"/>
      <c r="L906" s="22"/>
      <c r="M906" s="22"/>
      <c r="N906" s="22"/>
      <c r="P906" s="17"/>
    </row>
    <row r="907" spans="1:16" ht="12.75" customHeight="1" x14ac:dyDescent="0.15">
      <c r="A907" s="17"/>
      <c r="B907" s="17"/>
      <c r="C907" s="17"/>
      <c r="E907" s="17"/>
      <c r="F907" s="17"/>
      <c r="I907" s="61"/>
      <c r="J907" s="22"/>
      <c r="K907" s="22"/>
      <c r="L907" s="22"/>
      <c r="M907" s="22"/>
      <c r="N907" s="22"/>
      <c r="P907" s="17"/>
    </row>
    <row r="908" spans="1:16" ht="12.75" customHeight="1" x14ac:dyDescent="0.15">
      <c r="A908" s="17"/>
      <c r="B908" s="17"/>
      <c r="C908" s="17"/>
      <c r="E908" s="17"/>
      <c r="F908" s="17"/>
      <c r="I908" s="61"/>
      <c r="J908" s="22"/>
      <c r="K908" s="22"/>
      <c r="L908" s="22"/>
      <c r="M908" s="22"/>
      <c r="N908" s="22"/>
      <c r="P908" s="17"/>
    </row>
    <row r="909" spans="1:16" ht="12.75" customHeight="1" x14ac:dyDescent="0.15">
      <c r="A909" s="17"/>
      <c r="B909" s="17"/>
      <c r="C909" s="17"/>
      <c r="E909" s="17"/>
      <c r="F909" s="17"/>
      <c r="I909" s="61"/>
      <c r="J909" s="22"/>
      <c r="K909" s="22"/>
      <c r="L909" s="22"/>
      <c r="M909" s="22"/>
      <c r="N909" s="22"/>
      <c r="P909" s="17"/>
    </row>
    <row r="910" spans="1:16" ht="12.75" customHeight="1" x14ac:dyDescent="0.15">
      <c r="A910" s="17"/>
      <c r="B910" s="17"/>
      <c r="C910" s="17"/>
      <c r="E910" s="17"/>
      <c r="F910" s="17"/>
      <c r="I910" s="61"/>
      <c r="J910" s="22"/>
      <c r="K910" s="22"/>
      <c r="L910" s="22"/>
      <c r="M910" s="22"/>
      <c r="N910" s="22"/>
      <c r="P910" s="17"/>
    </row>
    <row r="911" spans="1:16" ht="12.75" customHeight="1" x14ac:dyDescent="0.15">
      <c r="A911" s="17"/>
      <c r="B911" s="17"/>
      <c r="C911" s="17"/>
      <c r="E911" s="17"/>
      <c r="F911" s="17"/>
      <c r="I911" s="61"/>
      <c r="J911" s="22"/>
      <c r="K911" s="22"/>
      <c r="L911" s="22"/>
      <c r="M911" s="22"/>
      <c r="N911" s="22"/>
      <c r="P911" s="17"/>
    </row>
    <row r="912" spans="1:16" ht="12.75" customHeight="1" x14ac:dyDescent="0.15">
      <c r="A912" s="17"/>
      <c r="B912" s="17"/>
      <c r="C912" s="17"/>
      <c r="E912" s="17"/>
      <c r="F912" s="17"/>
      <c r="I912" s="61"/>
      <c r="J912" s="22"/>
      <c r="K912" s="22"/>
      <c r="L912" s="22"/>
      <c r="M912" s="22"/>
      <c r="N912" s="22"/>
      <c r="P912" s="17"/>
    </row>
    <row r="913" spans="1:16" ht="12.75" customHeight="1" x14ac:dyDescent="0.15">
      <c r="A913" s="17"/>
      <c r="B913" s="17"/>
      <c r="C913" s="17"/>
      <c r="E913" s="17"/>
      <c r="F913" s="17"/>
      <c r="I913" s="61"/>
      <c r="J913" s="22"/>
      <c r="K913" s="22"/>
      <c r="L913" s="22"/>
      <c r="M913" s="22"/>
      <c r="N913" s="22"/>
      <c r="P913" s="17"/>
    </row>
    <row r="914" spans="1:16" ht="12.75" customHeight="1" x14ac:dyDescent="0.15">
      <c r="A914" s="17"/>
      <c r="B914" s="17"/>
      <c r="C914" s="17"/>
      <c r="E914" s="17"/>
      <c r="F914" s="17"/>
      <c r="I914" s="61"/>
      <c r="J914" s="22"/>
      <c r="K914" s="22"/>
      <c r="L914" s="22"/>
      <c r="M914" s="22"/>
      <c r="N914" s="22"/>
      <c r="P914" s="17"/>
    </row>
    <row r="915" spans="1:16" ht="12.75" customHeight="1" x14ac:dyDescent="0.15">
      <c r="A915" s="17"/>
      <c r="B915" s="17"/>
      <c r="C915" s="17"/>
      <c r="E915" s="17"/>
      <c r="F915" s="17"/>
      <c r="I915" s="61"/>
      <c r="J915" s="22"/>
      <c r="K915" s="22"/>
      <c r="L915" s="22"/>
      <c r="M915" s="22"/>
      <c r="N915" s="22"/>
      <c r="P915" s="17"/>
    </row>
    <row r="916" spans="1:16" ht="12.75" customHeight="1" x14ac:dyDescent="0.15">
      <c r="A916" s="17"/>
      <c r="B916" s="17"/>
      <c r="C916" s="17"/>
      <c r="E916" s="17"/>
      <c r="F916" s="17"/>
      <c r="I916" s="61"/>
      <c r="J916" s="22"/>
      <c r="K916" s="22"/>
      <c r="L916" s="22"/>
      <c r="M916" s="22"/>
      <c r="N916" s="22"/>
      <c r="P916" s="17"/>
    </row>
    <row r="917" spans="1:16" ht="12.75" customHeight="1" x14ac:dyDescent="0.15">
      <c r="A917" s="17"/>
      <c r="B917" s="17"/>
      <c r="C917" s="17"/>
      <c r="E917" s="17"/>
      <c r="F917" s="17"/>
      <c r="I917" s="61"/>
      <c r="J917" s="22"/>
      <c r="K917" s="22"/>
      <c r="L917" s="22"/>
      <c r="M917" s="22"/>
      <c r="N917" s="22"/>
      <c r="P917" s="17"/>
    </row>
    <row r="918" spans="1:16" ht="12.75" customHeight="1" x14ac:dyDescent="0.15">
      <c r="A918" s="17"/>
      <c r="B918" s="17"/>
      <c r="C918" s="17"/>
      <c r="E918" s="17"/>
      <c r="F918" s="17"/>
      <c r="I918" s="61"/>
      <c r="J918" s="22"/>
      <c r="K918" s="22"/>
      <c r="L918" s="22"/>
      <c r="M918" s="22"/>
      <c r="N918" s="22"/>
      <c r="P918" s="17"/>
    </row>
    <row r="919" spans="1:16" ht="12.75" customHeight="1" x14ac:dyDescent="0.15">
      <c r="A919" s="17"/>
      <c r="B919" s="17"/>
      <c r="C919" s="17"/>
      <c r="E919" s="17"/>
      <c r="F919" s="17"/>
      <c r="I919" s="61"/>
      <c r="J919" s="22"/>
      <c r="K919" s="22"/>
      <c r="L919" s="22"/>
      <c r="M919" s="22"/>
      <c r="N919" s="22"/>
      <c r="P919" s="17"/>
    </row>
    <row r="920" spans="1:16" ht="12.75" customHeight="1" x14ac:dyDescent="0.15">
      <c r="A920" s="17"/>
      <c r="B920" s="17"/>
      <c r="C920" s="17"/>
      <c r="E920" s="17"/>
      <c r="F920" s="17"/>
      <c r="I920" s="61"/>
      <c r="J920" s="22"/>
      <c r="K920" s="22"/>
      <c r="L920" s="22"/>
      <c r="M920" s="22"/>
      <c r="N920" s="22"/>
      <c r="P920" s="17"/>
    </row>
    <row r="921" spans="1:16" ht="12.75" customHeight="1" x14ac:dyDescent="0.15">
      <c r="A921" s="17"/>
      <c r="B921" s="17"/>
      <c r="C921" s="17"/>
      <c r="E921" s="17"/>
      <c r="F921" s="17"/>
      <c r="I921" s="61"/>
      <c r="J921" s="22"/>
      <c r="K921" s="22"/>
      <c r="L921" s="22"/>
      <c r="M921" s="22"/>
      <c r="N921" s="22"/>
      <c r="P921" s="17"/>
    </row>
    <row r="922" spans="1:16" ht="12.75" customHeight="1" x14ac:dyDescent="0.15">
      <c r="A922" s="17"/>
      <c r="B922" s="17"/>
      <c r="C922" s="17"/>
      <c r="E922" s="17"/>
      <c r="F922" s="17"/>
      <c r="I922" s="61"/>
      <c r="J922" s="22"/>
      <c r="K922" s="22"/>
      <c r="L922" s="22"/>
      <c r="M922" s="22"/>
      <c r="N922" s="22"/>
      <c r="P922" s="17"/>
    </row>
    <row r="923" spans="1:16" ht="12.75" customHeight="1" x14ac:dyDescent="0.15">
      <c r="A923" s="17"/>
      <c r="B923" s="17"/>
      <c r="C923" s="17"/>
      <c r="E923" s="17"/>
      <c r="F923" s="17"/>
      <c r="I923" s="61"/>
      <c r="J923" s="22"/>
      <c r="K923" s="22"/>
      <c r="L923" s="22"/>
      <c r="M923" s="22"/>
      <c r="N923" s="22"/>
      <c r="P923" s="17"/>
    </row>
    <row r="924" spans="1:16" ht="12.75" customHeight="1" x14ac:dyDescent="0.15">
      <c r="A924" s="17"/>
      <c r="B924" s="17"/>
      <c r="C924" s="17"/>
      <c r="E924" s="17"/>
      <c r="F924" s="17"/>
      <c r="I924" s="61"/>
      <c r="J924" s="22"/>
      <c r="K924" s="22"/>
      <c r="L924" s="22"/>
      <c r="M924" s="22"/>
      <c r="N924" s="22"/>
      <c r="P924" s="17"/>
    </row>
    <row r="925" spans="1:16" ht="12.75" customHeight="1" x14ac:dyDescent="0.15">
      <c r="A925" s="17"/>
      <c r="B925" s="17"/>
      <c r="C925" s="17"/>
      <c r="E925" s="17"/>
      <c r="F925" s="17"/>
      <c r="I925" s="61"/>
      <c r="J925" s="22"/>
      <c r="K925" s="22"/>
      <c r="L925" s="22"/>
      <c r="M925" s="22"/>
      <c r="N925" s="22"/>
      <c r="P925" s="17"/>
    </row>
    <row r="926" spans="1:16" ht="12.75" customHeight="1" x14ac:dyDescent="0.15">
      <c r="A926" s="17"/>
      <c r="B926" s="17"/>
      <c r="C926" s="17"/>
      <c r="E926" s="17"/>
      <c r="F926" s="17"/>
      <c r="I926" s="61"/>
      <c r="J926" s="22"/>
      <c r="K926" s="22"/>
      <c r="L926" s="22"/>
      <c r="M926" s="22"/>
      <c r="N926" s="22"/>
      <c r="P926" s="17"/>
    </row>
    <row r="927" spans="1:16" ht="12.75" customHeight="1" x14ac:dyDescent="0.15">
      <c r="A927" s="17"/>
      <c r="B927" s="17"/>
      <c r="C927" s="17"/>
      <c r="E927" s="17"/>
      <c r="F927" s="17"/>
      <c r="I927" s="61"/>
      <c r="J927" s="22"/>
      <c r="K927" s="22"/>
      <c r="L927" s="22"/>
      <c r="M927" s="22"/>
      <c r="N927" s="22"/>
      <c r="P927" s="17"/>
    </row>
    <row r="928" spans="1:16" ht="12.75" customHeight="1" x14ac:dyDescent="0.15">
      <c r="A928" s="17"/>
      <c r="B928" s="17"/>
      <c r="C928" s="17"/>
      <c r="E928" s="17"/>
      <c r="F928" s="17"/>
      <c r="I928" s="61"/>
      <c r="J928" s="22"/>
      <c r="K928" s="22"/>
      <c r="L928" s="22"/>
      <c r="M928" s="22"/>
      <c r="N928" s="22"/>
      <c r="P928" s="17"/>
    </row>
    <row r="929" spans="1:16" ht="12.75" customHeight="1" x14ac:dyDescent="0.15">
      <c r="A929" s="17"/>
      <c r="B929" s="17"/>
      <c r="C929" s="17"/>
      <c r="E929" s="17"/>
      <c r="F929" s="17"/>
      <c r="I929" s="61"/>
      <c r="J929" s="22"/>
      <c r="K929" s="22"/>
      <c r="L929" s="22"/>
      <c r="M929" s="22"/>
      <c r="N929" s="22"/>
      <c r="P929" s="17"/>
    </row>
    <row r="930" spans="1:16" ht="12.75" customHeight="1" x14ac:dyDescent="0.15">
      <c r="A930" s="17"/>
      <c r="B930" s="17"/>
      <c r="C930" s="17"/>
      <c r="E930" s="17"/>
      <c r="F930" s="17"/>
      <c r="I930" s="61"/>
      <c r="J930" s="22"/>
      <c r="K930" s="22"/>
      <c r="L930" s="22"/>
      <c r="M930" s="22"/>
      <c r="N930" s="22"/>
      <c r="P930" s="17"/>
    </row>
    <row r="931" spans="1:16" ht="12.75" customHeight="1" x14ac:dyDescent="0.15">
      <c r="A931" s="17"/>
      <c r="B931" s="17"/>
      <c r="C931" s="17"/>
      <c r="E931" s="17"/>
      <c r="F931" s="17"/>
      <c r="I931" s="61"/>
      <c r="J931" s="22"/>
      <c r="K931" s="22"/>
      <c r="L931" s="22"/>
      <c r="M931" s="22"/>
      <c r="N931" s="22"/>
      <c r="P931" s="17"/>
    </row>
    <row r="932" spans="1:16" ht="12.75" customHeight="1" x14ac:dyDescent="0.15">
      <c r="A932" s="17"/>
      <c r="B932" s="17"/>
      <c r="C932" s="17"/>
      <c r="E932" s="17"/>
      <c r="F932" s="17"/>
      <c r="I932" s="61"/>
      <c r="J932" s="22"/>
      <c r="K932" s="22"/>
      <c r="L932" s="22"/>
      <c r="M932" s="22"/>
      <c r="N932" s="22"/>
      <c r="P932" s="17"/>
    </row>
    <row r="933" spans="1:16" ht="12.75" customHeight="1" x14ac:dyDescent="0.15">
      <c r="A933" s="17"/>
      <c r="B933" s="17"/>
      <c r="C933" s="17"/>
      <c r="E933" s="17"/>
      <c r="F933" s="17"/>
      <c r="I933" s="61"/>
      <c r="J933" s="22"/>
      <c r="K933" s="22"/>
      <c r="L933" s="22"/>
      <c r="M933" s="22"/>
      <c r="N933" s="22"/>
      <c r="P933" s="17"/>
    </row>
    <row r="934" spans="1:16" ht="12.75" customHeight="1" x14ac:dyDescent="0.15">
      <c r="A934" s="17"/>
      <c r="B934" s="17"/>
      <c r="C934" s="17"/>
      <c r="E934" s="17"/>
      <c r="F934" s="17"/>
      <c r="I934" s="61"/>
      <c r="J934" s="22"/>
      <c r="K934" s="22"/>
      <c r="L934" s="22"/>
      <c r="M934" s="22"/>
      <c r="N934" s="22"/>
      <c r="P934" s="17"/>
    </row>
    <row r="935" spans="1:16" ht="12.75" customHeight="1" x14ac:dyDescent="0.15">
      <c r="A935" s="17"/>
      <c r="B935" s="17"/>
      <c r="C935" s="17"/>
      <c r="E935" s="17"/>
      <c r="F935" s="17"/>
      <c r="I935" s="61"/>
      <c r="J935" s="22"/>
      <c r="K935" s="22"/>
      <c r="L935" s="22"/>
      <c r="M935" s="22"/>
      <c r="N935" s="22"/>
      <c r="P935" s="17"/>
    </row>
    <row r="936" spans="1:16" ht="12.75" customHeight="1" x14ac:dyDescent="0.15">
      <c r="A936" s="17"/>
      <c r="B936" s="17"/>
      <c r="C936" s="17"/>
      <c r="E936" s="17"/>
      <c r="F936" s="17"/>
      <c r="I936" s="61"/>
      <c r="J936" s="22"/>
      <c r="K936" s="22"/>
      <c r="L936" s="22"/>
      <c r="M936" s="22"/>
      <c r="N936" s="22"/>
      <c r="P936" s="17"/>
    </row>
    <row r="937" spans="1:16" ht="12.75" customHeight="1" x14ac:dyDescent="0.15">
      <c r="A937" s="17"/>
      <c r="B937" s="17"/>
      <c r="C937" s="17"/>
      <c r="E937" s="17"/>
      <c r="F937" s="17"/>
      <c r="I937" s="61"/>
      <c r="J937" s="22"/>
      <c r="K937" s="22"/>
      <c r="L937" s="22"/>
      <c r="M937" s="22"/>
      <c r="N937" s="22"/>
      <c r="P937" s="17"/>
    </row>
    <row r="938" spans="1:16" ht="12.75" customHeight="1" x14ac:dyDescent="0.15">
      <c r="A938" s="17"/>
      <c r="B938" s="17"/>
      <c r="C938" s="17"/>
      <c r="E938" s="17"/>
      <c r="F938" s="17"/>
      <c r="I938" s="61"/>
      <c r="J938" s="22"/>
      <c r="K938" s="22"/>
      <c r="L938" s="22"/>
      <c r="M938" s="22"/>
      <c r="N938" s="22"/>
      <c r="P938" s="17"/>
    </row>
    <row r="939" spans="1:16" ht="12.75" customHeight="1" x14ac:dyDescent="0.15">
      <c r="A939" s="17"/>
      <c r="B939" s="17"/>
      <c r="C939" s="17"/>
      <c r="E939" s="17"/>
      <c r="F939" s="17"/>
      <c r="I939" s="61"/>
      <c r="J939" s="22"/>
      <c r="K939" s="22"/>
      <c r="L939" s="22"/>
      <c r="M939" s="22"/>
      <c r="N939" s="22"/>
      <c r="P939" s="17"/>
    </row>
    <row r="940" spans="1:16" ht="12.75" customHeight="1" x14ac:dyDescent="0.15">
      <c r="A940" s="17"/>
      <c r="B940" s="17"/>
      <c r="C940" s="17"/>
      <c r="E940" s="17"/>
      <c r="F940" s="17"/>
      <c r="I940" s="61"/>
      <c r="J940" s="22"/>
      <c r="K940" s="22"/>
      <c r="L940" s="22"/>
      <c r="M940" s="22"/>
      <c r="N940" s="22"/>
      <c r="P940" s="17"/>
    </row>
    <row r="941" spans="1:16" ht="12.75" customHeight="1" x14ac:dyDescent="0.15">
      <c r="A941" s="17"/>
      <c r="B941" s="17"/>
      <c r="C941" s="17"/>
      <c r="E941" s="17"/>
      <c r="F941" s="17"/>
      <c r="I941" s="61"/>
      <c r="J941" s="22"/>
      <c r="K941" s="22"/>
      <c r="L941" s="22"/>
      <c r="M941" s="22"/>
      <c r="N941" s="22"/>
      <c r="P941" s="17"/>
    </row>
    <row r="942" spans="1:16" ht="12.75" customHeight="1" x14ac:dyDescent="0.15">
      <c r="A942" s="17"/>
      <c r="B942" s="17"/>
      <c r="C942" s="17"/>
      <c r="E942" s="17"/>
      <c r="F942" s="17"/>
      <c r="I942" s="61"/>
      <c r="J942" s="22"/>
      <c r="K942" s="22"/>
      <c r="L942" s="22"/>
      <c r="M942" s="22"/>
      <c r="N942" s="22"/>
      <c r="P942" s="17"/>
    </row>
    <row r="943" spans="1:16" ht="12.75" customHeight="1" x14ac:dyDescent="0.15">
      <c r="A943" s="17"/>
      <c r="B943" s="17"/>
      <c r="C943" s="17"/>
      <c r="E943" s="17"/>
      <c r="F943" s="17"/>
      <c r="I943" s="61"/>
      <c r="J943" s="22"/>
      <c r="K943" s="22"/>
      <c r="L943" s="22"/>
      <c r="M943" s="22"/>
      <c r="N943" s="22"/>
      <c r="P943" s="17"/>
    </row>
    <row r="944" spans="1:16" ht="12.75" customHeight="1" x14ac:dyDescent="0.15">
      <c r="A944" s="17"/>
      <c r="B944" s="17"/>
      <c r="C944" s="17"/>
      <c r="E944" s="17"/>
      <c r="F944" s="17"/>
      <c r="I944" s="61"/>
      <c r="J944" s="22"/>
      <c r="K944" s="22"/>
      <c r="L944" s="22"/>
      <c r="M944" s="22"/>
      <c r="N944" s="22"/>
      <c r="P944" s="17"/>
    </row>
    <row r="945" spans="1:16" ht="12.75" customHeight="1" x14ac:dyDescent="0.15">
      <c r="A945" s="17"/>
      <c r="B945" s="17"/>
      <c r="C945" s="17"/>
      <c r="E945" s="17"/>
      <c r="F945" s="17"/>
      <c r="I945" s="61"/>
      <c r="J945" s="22"/>
      <c r="K945" s="22"/>
      <c r="L945" s="22"/>
      <c r="M945" s="22"/>
      <c r="N945" s="22"/>
      <c r="P945" s="17"/>
    </row>
    <row r="946" spans="1:16" ht="12.75" customHeight="1" x14ac:dyDescent="0.15">
      <c r="A946" s="17"/>
      <c r="B946" s="17"/>
      <c r="C946" s="17"/>
      <c r="E946" s="17"/>
      <c r="F946" s="17"/>
      <c r="I946" s="61"/>
      <c r="J946" s="22"/>
      <c r="K946" s="22"/>
      <c r="L946" s="22"/>
      <c r="M946" s="22"/>
      <c r="N946" s="22"/>
      <c r="P946" s="17"/>
    </row>
    <row r="947" spans="1:16" ht="12.75" customHeight="1" x14ac:dyDescent="0.15">
      <c r="A947" s="17"/>
      <c r="B947" s="17"/>
      <c r="C947" s="17"/>
      <c r="E947" s="17"/>
      <c r="F947" s="17"/>
      <c r="I947" s="61"/>
      <c r="J947" s="22"/>
      <c r="K947" s="22"/>
      <c r="L947" s="22"/>
      <c r="M947" s="22"/>
      <c r="N947" s="22"/>
      <c r="P947" s="17"/>
    </row>
    <row r="948" spans="1:16" ht="12.75" customHeight="1" x14ac:dyDescent="0.15">
      <c r="A948" s="17"/>
      <c r="B948" s="17"/>
      <c r="C948" s="17"/>
      <c r="E948" s="17"/>
      <c r="F948" s="17"/>
      <c r="I948" s="61"/>
      <c r="J948" s="22"/>
      <c r="K948" s="22"/>
      <c r="L948" s="22"/>
      <c r="M948" s="22"/>
      <c r="N948" s="22"/>
      <c r="P948" s="17"/>
    </row>
    <row r="949" spans="1:16" ht="12.75" customHeight="1" x14ac:dyDescent="0.15">
      <c r="A949" s="17"/>
      <c r="B949" s="17"/>
      <c r="C949" s="17"/>
      <c r="E949" s="17"/>
      <c r="F949" s="17"/>
      <c r="I949" s="61"/>
      <c r="J949" s="22"/>
      <c r="K949" s="22"/>
      <c r="L949" s="22"/>
      <c r="M949" s="22"/>
      <c r="N949" s="22"/>
      <c r="P949" s="17"/>
    </row>
    <row r="950" spans="1:16" ht="12.75" customHeight="1" x14ac:dyDescent="0.15">
      <c r="A950" s="17"/>
      <c r="B950" s="17"/>
      <c r="C950" s="17"/>
      <c r="E950" s="17"/>
      <c r="F950" s="17"/>
      <c r="I950" s="61"/>
      <c r="J950" s="22"/>
      <c r="K950" s="22"/>
      <c r="L950" s="22"/>
      <c r="M950" s="22"/>
      <c r="N950" s="22"/>
      <c r="P950" s="17"/>
    </row>
    <row r="951" spans="1:16" ht="12.75" customHeight="1" x14ac:dyDescent="0.15">
      <c r="A951" s="17"/>
      <c r="B951" s="17"/>
      <c r="C951" s="17"/>
      <c r="E951" s="17"/>
      <c r="F951" s="17"/>
      <c r="I951" s="61"/>
      <c r="J951" s="22"/>
      <c r="K951" s="22"/>
      <c r="L951" s="22"/>
      <c r="M951" s="22"/>
      <c r="N951" s="22"/>
      <c r="P951" s="17"/>
    </row>
    <row r="952" spans="1:16" ht="12.75" customHeight="1" x14ac:dyDescent="0.15">
      <c r="A952" s="17"/>
      <c r="B952" s="17"/>
      <c r="C952" s="17"/>
      <c r="E952" s="17"/>
      <c r="F952" s="17"/>
      <c r="I952" s="61"/>
      <c r="J952" s="22"/>
      <c r="K952" s="22"/>
      <c r="L952" s="22"/>
      <c r="M952" s="22"/>
      <c r="N952" s="22"/>
      <c r="P952" s="17"/>
    </row>
    <row r="953" spans="1:16" ht="12.75" customHeight="1" x14ac:dyDescent="0.15">
      <c r="A953" s="17"/>
      <c r="B953" s="17"/>
      <c r="C953" s="17"/>
      <c r="E953" s="17"/>
      <c r="F953" s="17"/>
      <c r="I953" s="61"/>
      <c r="J953" s="22"/>
      <c r="K953" s="22"/>
      <c r="L953" s="22"/>
      <c r="M953" s="22"/>
      <c r="N953" s="22"/>
      <c r="P953" s="17"/>
    </row>
    <row r="954" spans="1:16" ht="12.75" customHeight="1" x14ac:dyDescent="0.15">
      <c r="A954" s="17"/>
      <c r="B954" s="17"/>
      <c r="C954" s="17"/>
      <c r="E954" s="17"/>
      <c r="F954" s="17"/>
      <c r="I954" s="61"/>
      <c r="J954" s="22"/>
      <c r="K954" s="22"/>
      <c r="L954" s="22"/>
      <c r="M954" s="22"/>
      <c r="N954" s="22"/>
      <c r="P954" s="17"/>
    </row>
    <row r="955" spans="1:16" ht="12.75" customHeight="1" x14ac:dyDescent="0.15">
      <c r="A955" s="17"/>
      <c r="B955" s="17"/>
      <c r="C955" s="17"/>
      <c r="E955" s="17"/>
      <c r="F955" s="17"/>
      <c r="I955" s="61"/>
      <c r="J955" s="22"/>
      <c r="K955" s="22"/>
      <c r="L955" s="22"/>
      <c r="M955" s="22"/>
      <c r="N955" s="22"/>
      <c r="P955" s="17"/>
    </row>
    <row r="956" spans="1:16" ht="12.75" customHeight="1" x14ac:dyDescent="0.15">
      <c r="A956" s="17"/>
      <c r="B956" s="17"/>
      <c r="C956" s="17"/>
      <c r="E956" s="17"/>
      <c r="F956" s="17"/>
      <c r="I956" s="61"/>
      <c r="J956" s="22"/>
      <c r="K956" s="22"/>
      <c r="L956" s="22"/>
      <c r="M956" s="22"/>
      <c r="N956" s="22"/>
      <c r="P956" s="17"/>
    </row>
    <row r="957" spans="1:16" ht="12.75" customHeight="1" x14ac:dyDescent="0.15">
      <c r="A957" s="17"/>
      <c r="B957" s="17"/>
      <c r="C957" s="17"/>
      <c r="E957" s="17"/>
      <c r="F957" s="17"/>
      <c r="I957" s="61"/>
      <c r="J957" s="22"/>
      <c r="K957" s="22"/>
      <c r="L957" s="22"/>
      <c r="M957" s="22"/>
      <c r="N957" s="22"/>
      <c r="P957" s="17"/>
    </row>
    <row r="958" spans="1:16" ht="12.75" customHeight="1" x14ac:dyDescent="0.15">
      <c r="A958" s="17"/>
      <c r="B958" s="17"/>
      <c r="C958" s="17"/>
      <c r="E958" s="17"/>
      <c r="F958" s="17"/>
      <c r="I958" s="61"/>
      <c r="J958" s="22"/>
      <c r="K958" s="22"/>
      <c r="L958" s="22"/>
      <c r="M958" s="22"/>
      <c r="N958" s="22"/>
      <c r="P958" s="17"/>
    </row>
    <row r="959" spans="1:16" ht="12.75" customHeight="1" x14ac:dyDescent="0.15">
      <c r="A959" s="17"/>
      <c r="B959" s="17"/>
      <c r="C959" s="17"/>
      <c r="E959" s="17"/>
      <c r="F959" s="17"/>
      <c r="I959" s="61"/>
      <c r="J959" s="22"/>
      <c r="K959" s="22"/>
      <c r="L959" s="22"/>
      <c r="M959" s="22"/>
      <c r="N959" s="22"/>
      <c r="P959" s="17"/>
    </row>
    <row r="960" spans="1:16" ht="12.75" customHeight="1" x14ac:dyDescent="0.15">
      <c r="A960" s="17"/>
      <c r="B960" s="17"/>
      <c r="C960" s="17"/>
      <c r="E960" s="17"/>
      <c r="F960" s="17"/>
      <c r="I960" s="61"/>
      <c r="J960" s="22"/>
      <c r="K960" s="22"/>
      <c r="L960" s="22"/>
      <c r="M960" s="22"/>
      <c r="N960" s="22"/>
      <c r="P960" s="17"/>
    </row>
    <row r="961" spans="1:16" ht="12.75" customHeight="1" x14ac:dyDescent="0.15">
      <c r="A961" s="17"/>
      <c r="B961" s="17"/>
      <c r="C961" s="17"/>
      <c r="E961" s="17"/>
      <c r="F961" s="17"/>
      <c r="I961" s="61"/>
      <c r="J961" s="22"/>
      <c r="K961" s="22"/>
      <c r="L961" s="22"/>
      <c r="M961" s="22"/>
      <c r="N961" s="22"/>
      <c r="P961" s="17"/>
    </row>
    <row r="962" spans="1:16" ht="12.75" customHeight="1" x14ac:dyDescent="0.15">
      <c r="A962" s="17"/>
      <c r="B962" s="17"/>
      <c r="C962" s="17"/>
      <c r="E962" s="17"/>
      <c r="F962" s="17"/>
      <c r="I962" s="61"/>
      <c r="J962" s="22"/>
      <c r="K962" s="22"/>
      <c r="L962" s="22"/>
      <c r="M962" s="22"/>
      <c r="N962" s="22"/>
      <c r="P962" s="17"/>
    </row>
    <row r="963" spans="1:16" ht="12.75" customHeight="1" x14ac:dyDescent="0.15">
      <c r="A963" s="17"/>
      <c r="B963" s="17"/>
      <c r="C963" s="17"/>
      <c r="E963" s="17"/>
      <c r="F963" s="17"/>
      <c r="I963" s="61"/>
      <c r="J963" s="22"/>
      <c r="K963" s="22"/>
      <c r="L963" s="22"/>
      <c r="M963" s="22"/>
      <c r="N963" s="22"/>
      <c r="P963" s="17"/>
    </row>
    <row r="964" spans="1:16" ht="12.75" customHeight="1" x14ac:dyDescent="0.15">
      <c r="A964" s="17"/>
      <c r="B964" s="17"/>
      <c r="C964" s="17"/>
      <c r="E964" s="17"/>
      <c r="F964" s="17"/>
      <c r="I964" s="61"/>
      <c r="J964" s="22"/>
      <c r="K964" s="22"/>
      <c r="L964" s="22"/>
      <c r="M964" s="22"/>
      <c r="N964" s="22"/>
      <c r="P964" s="17"/>
    </row>
    <row r="965" spans="1:16" ht="12.75" customHeight="1" x14ac:dyDescent="0.15">
      <c r="A965" s="17"/>
      <c r="B965" s="17"/>
      <c r="C965" s="17"/>
      <c r="E965" s="17"/>
      <c r="F965" s="17"/>
      <c r="I965" s="61"/>
      <c r="J965" s="22"/>
      <c r="K965" s="22"/>
      <c r="L965" s="22"/>
      <c r="M965" s="22"/>
      <c r="N965" s="22"/>
      <c r="P965" s="17"/>
    </row>
    <row r="966" spans="1:16" ht="12.75" customHeight="1" x14ac:dyDescent="0.15">
      <c r="A966" s="17"/>
      <c r="B966" s="17"/>
      <c r="C966" s="17"/>
      <c r="E966" s="17"/>
      <c r="F966" s="17"/>
      <c r="I966" s="61"/>
      <c r="J966" s="22"/>
      <c r="K966" s="22"/>
      <c r="L966" s="22"/>
      <c r="M966" s="22"/>
      <c r="N966" s="22"/>
      <c r="P966" s="17"/>
    </row>
    <row r="967" spans="1:16" ht="12.75" customHeight="1" x14ac:dyDescent="0.15">
      <c r="A967" s="17"/>
      <c r="B967" s="17"/>
      <c r="C967" s="17"/>
      <c r="E967" s="17"/>
      <c r="F967" s="17"/>
      <c r="I967" s="61"/>
      <c r="J967" s="22"/>
      <c r="K967" s="22"/>
      <c r="L967" s="22"/>
      <c r="M967" s="22"/>
      <c r="N967" s="22"/>
      <c r="P967" s="17"/>
    </row>
    <row r="968" spans="1:16" ht="12.75" customHeight="1" x14ac:dyDescent="0.15">
      <c r="A968" s="17"/>
      <c r="B968" s="17"/>
      <c r="C968" s="17"/>
      <c r="E968" s="17"/>
      <c r="F968" s="17"/>
      <c r="I968" s="61"/>
      <c r="J968" s="22"/>
      <c r="K968" s="22"/>
      <c r="L968" s="22"/>
      <c r="M968" s="22"/>
      <c r="N968" s="22"/>
      <c r="P968" s="17"/>
    </row>
    <row r="969" spans="1:16" ht="12.75" customHeight="1" x14ac:dyDescent="0.15">
      <c r="A969" s="17"/>
      <c r="B969" s="17"/>
      <c r="C969" s="17"/>
      <c r="E969" s="17"/>
      <c r="F969" s="17"/>
      <c r="I969" s="61"/>
      <c r="J969" s="22"/>
      <c r="K969" s="22"/>
      <c r="L969" s="22"/>
      <c r="M969" s="22"/>
      <c r="N969" s="22"/>
      <c r="P969" s="17"/>
    </row>
    <row r="970" spans="1:16" ht="12.75" customHeight="1" x14ac:dyDescent="0.15">
      <c r="A970" s="17"/>
      <c r="B970" s="17"/>
      <c r="C970" s="17"/>
      <c r="E970" s="17"/>
      <c r="F970" s="17"/>
      <c r="I970" s="61"/>
      <c r="J970" s="22"/>
      <c r="K970" s="22"/>
      <c r="L970" s="22"/>
      <c r="M970" s="22"/>
      <c r="N970" s="22"/>
      <c r="P970" s="17"/>
    </row>
    <row r="971" spans="1:16" ht="12.75" customHeight="1" x14ac:dyDescent="0.15">
      <c r="A971" s="17"/>
      <c r="B971" s="17"/>
      <c r="C971" s="17"/>
      <c r="E971" s="17"/>
      <c r="F971" s="17"/>
      <c r="I971" s="61"/>
      <c r="J971" s="22"/>
      <c r="K971" s="22"/>
      <c r="L971" s="22"/>
      <c r="M971" s="22"/>
      <c r="N971" s="22"/>
      <c r="P971" s="17"/>
    </row>
    <row r="972" spans="1:16" ht="12.75" customHeight="1" x14ac:dyDescent="0.15">
      <c r="A972" s="17"/>
      <c r="B972" s="17"/>
      <c r="C972" s="17"/>
      <c r="E972" s="17"/>
      <c r="F972" s="17"/>
      <c r="I972" s="61"/>
      <c r="J972" s="22"/>
      <c r="K972" s="22"/>
      <c r="L972" s="22"/>
      <c r="M972" s="22"/>
      <c r="N972" s="22"/>
      <c r="P972" s="17"/>
    </row>
    <row r="973" spans="1:16" ht="12.75" customHeight="1" x14ac:dyDescent="0.15">
      <c r="A973" s="17"/>
      <c r="B973" s="17"/>
      <c r="C973" s="17"/>
      <c r="E973" s="17"/>
      <c r="F973" s="17"/>
      <c r="I973" s="61"/>
      <c r="J973" s="22"/>
      <c r="K973" s="22"/>
      <c r="L973" s="22"/>
      <c r="M973" s="22"/>
      <c r="N973" s="22"/>
      <c r="P973" s="17"/>
    </row>
    <row r="974" spans="1:16" ht="12.75" customHeight="1" x14ac:dyDescent="0.15">
      <c r="A974" s="17"/>
      <c r="B974" s="17"/>
      <c r="C974" s="17"/>
      <c r="E974" s="17"/>
      <c r="F974" s="17"/>
      <c r="I974" s="61"/>
      <c r="J974" s="22"/>
      <c r="K974" s="22"/>
      <c r="L974" s="22"/>
      <c r="M974" s="22"/>
      <c r="N974" s="22"/>
      <c r="P974" s="17"/>
    </row>
    <row r="975" spans="1:16" ht="12.75" customHeight="1" x14ac:dyDescent="0.15">
      <c r="A975" s="17"/>
      <c r="B975" s="17"/>
      <c r="C975" s="17"/>
      <c r="E975" s="17"/>
      <c r="F975" s="17"/>
      <c r="I975" s="61"/>
      <c r="J975" s="22"/>
      <c r="K975" s="22"/>
      <c r="L975" s="22"/>
      <c r="M975" s="22"/>
      <c r="N975" s="22"/>
      <c r="P975" s="17"/>
    </row>
    <row r="976" spans="1:16" ht="12.75" customHeight="1" x14ac:dyDescent="0.15">
      <c r="A976" s="17"/>
      <c r="B976" s="17"/>
      <c r="C976" s="17"/>
      <c r="E976" s="17"/>
      <c r="F976" s="17"/>
      <c r="I976" s="61"/>
      <c r="J976" s="22"/>
      <c r="K976" s="22"/>
      <c r="L976" s="22"/>
      <c r="M976" s="22"/>
      <c r="N976" s="22"/>
      <c r="P976" s="17"/>
    </row>
    <row r="977" spans="1:16" ht="12.75" customHeight="1" x14ac:dyDescent="0.15">
      <c r="A977" s="17"/>
      <c r="B977" s="17"/>
      <c r="C977" s="17"/>
      <c r="E977" s="17"/>
      <c r="F977" s="17"/>
      <c r="I977" s="61"/>
      <c r="J977" s="22"/>
      <c r="K977" s="22"/>
      <c r="L977" s="22"/>
      <c r="M977" s="22"/>
      <c r="N977" s="22"/>
      <c r="P977" s="17"/>
    </row>
    <row r="978" spans="1:16" ht="12.75" customHeight="1" x14ac:dyDescent="0.15">
      <c r="A978" s="17"/>
      <c r="B978" s="17"/>
      <c r="C978" s="17"/>
      <c r="E978" s="17"/>
      <c r="F978" s="17"/>
      <c r="I978" s="61"/>
      <c r="J978" s="22"/>
      <c r="K978" s="22"/>
      <c r="L978" s="22"/>
      <c r="M978" s="22"/>
      <c r="N978" s="22"/>
      <c r="P978" s="17"/>
    </row>
    <row r="979" spans="1:16" ht="12.75" customHeight="1" x14ac:dyDescent="0.15">
      <c r="A979" s="17"/>
      <c r="B979" s="17"/>
      <c r="C979" s="17"/>
      <c r="E979" s="17"/>
      <c r="F979" s="17"/>
      <c r="I979" s="61"/>
      <c r="J979" s="22"/>
      <c r="K979" s="22"/>
      <c r="L979" s="22"/>
      <c r="M979" s="22"/>
      <c r="N979" s="22"/>
      <c r="P979" s="17"/>
    </row>
    <row r="980" spans="1:16" ht="12.75" customHeight="1" x14ac:dyDescent="0.15">
      <c r="A980" s="17"/>
      <c r="B980" s="17"/>
      <c r="C980" s="17"/>
      <c r="E980" s="17"/>
      <c r="F980" s="17"/>
      <c r="I980" s="61"/>
      <c r="J980" s="22"/>
      <c r="K980" s="22"/>
      <c r="L980" s="22"/>
      <c r="M980" s="22"/>
      <c r="N980" s="22"/>
      <c r="P980" s="17"/>
    </row>
    <row r="981" spans="1:16" ht="12.75" customHeight="1" x14ac:dyDescent="0.15">
      <c r="A981" s="17"/>
      <c r="B981" s="17"/>
      <c r="C981" s="17"/>
      <c r="E981" s="17"/>
      <c r="F981" s="17"/>
      <c r="I981" s="61"/>
      <c r="J981" s="22"/>
      <c r="K981" s="22"/>
      <c r="L981" s="22"/>
      <c r="M981" s="22"/>
      <c r="N981" s="22"/>
      <c r="P981" s="17"/>
    </row>
    <row r="982" spans="1:16" ht="12.75" customHeight="1" x14ac:dyDescent="0.15">
      <c r="A982" s="17"/>
      <c r="B982" s="17"/>
      <c r="C982" s="17"/>
      <c r="E982" s="17"/>
      <c r="F982" s="17"/>
      <c r="I982" s="61"/>
      <c r="J982" s="22"/>
      <c r="K982" s="22"/>
      <c r="L982" s="22"/>
      <c r="M982" s="22"/>
      <c r="N982" s="22"/>
      <c r="P982" s="17"/>
    </row>
    <row r="983" spans="1:16" ht="12.75" customHeight="1" x14ac:dyDescent="0.15">
      <c r="A983" s="17"/>
      <c r="B983" s="17"/>
      <c r="C983" s="17"/>
      <c r="E983" s="17"/>
      <c r="F983" s="17"/>
      <c r="I983" s="61"/>
      <c r="J983" s="22"/>
      <c r="K983" s="22"/>
      <c r="L983" s="22"/>
      <c r="M983" s="22"/>
      <c r="N983" s="22"/>
      <c r="P983" s="17"/>
    </row>
    <row r="984" spans="1:16" ht="12.75" customHeight="1" x14ac:dyDescent="0.15">
      <c r="A984" s="17"/>
      <c r="B984" s="17"/>
      <c r="C984" s="17"/>
      <c r="E984" s="17"/>
      <c r="F984" s="17"/>
      <c r="I984" s="61"/>
      <c r="J984" s="22"/>
      <c r="K984" s="22"/>
      <c r="L984" s="22"/>
      <c r="M984" s="22"/>
      <c r="N984" s="22"/>
      <c r="P984" s="17"/>
    </row>
    <row r="985" spans="1:16" ht="12.75" customHeight="1" x14ac:dyDescent="0.15">
      <c r="A985" s="17"/>
      <c r="B985" s="17"/>
      <c r="C985" s="17"/>
      <c r="E985" s="17"/>
      <c r="F985" s="17"/>
      <c r="I985" s="61"/>
      <c r="J985" s="22"/>
      <c r="K985" s="22"/>
      <c r="L985" s="22"/>
      <c r="M985" s="22"/>
      <c r="N985" s="22"/>
      <c r="P985" s="17"/>
    </row>
    <row r="986" spans="1:16" ht="12.75" customHeight="1" x14ac:dyDescent="0.15">
      <c r="A986" s="17"/>
      <c r="B986" s="17"/>
      <c r="C986" s="17"/>
      <c r="E986" s="17"/>
      <c r="F986" s="17"/>
      <c r="I986" s="61"/>
      <c r="J986" s="22"/>
      <c r="K986" s="22"/>
      <c r="L986" s="22"/>
      <c r="M986" s="22"/>
      <c r="N986" s="22"/>
      <c r="P986" s="17"/>
    </row>
    <row r="987" spans="1:16" ht="12.75" customHeight="1" x14ac:dyDescent="0.15">
      <c r="A987" s="17"/>
      <c r="B987" s="17"/>
      <c r="C987" s="17"/>
      <c r="E987" s="17"/>
      <c r="F987" s="17"/>
      <c r="I987" s="61"/>
      <c r="J987" s="22"/>
      <c r="K987" s="22"/>
      <c r="L987" s="22"/>
      <c r="M987" s="22"/>
      <c r="N987" s="22"/>
      <c r="P987" s="17"/>
    </row>
    <row r="988" spans="1:16" ht="12.75" customHeight="1" x14ac:dyDescent="0.15">
      <c r="A988" s="17"/>
      <c r="B988" s="17"/>
      <c r="C988" s="17"/>
      <c r="E988" s="17"/>
      <c r="F988" s="17"/>
      <c r="I988" s="61"/>
      <c r="J988" s="22"/>
      <c r="K988" s="22"/>
      <c r="L988" s="22"/>
      <c r="M988" s="22"/>
      <c r="N988" s="22"/>
      <c r="P988" s="17"/>
    </row>
    <row r="989" spans="1:16" ht="12.75" customHeight="1" x14ac:dyDescent="0.15">
      <c r="A989" s="17"/>
      <c r="B989" s="17"/>
      <c r="C989" s="17"/>
      <c r="E989" s="17"/>
      <c r="F989" s="17"/>
      <c r="I989" s="61"/>
      <c r="J989" s="22"/>
      <c r="K989" s="22"/>
      <c r="L989" s="22"/>
      <c r="M989" s="22"/>
      <c r="N989" s="22"/>
      <c r="P989" s="17"/>
    </row>
    <row r="990" spans="1:16" ht="12.75" customHeight="1" x14ac:dyDescent="0.15">
      <c r="A990" s="17"/>
      <c r="B990" s="17"/>
      <c r="C990" s="17"/>
      <c r="E990" s="17"/>
      <c r="F990" s="17"/>
      <c r="I990" s="61"/>
      <c r="J990" s="22"/>
      <c r="K990" s="22"/>
      <c r="L990" s="22"/>
      <c r="M990" s="22"/>
      <c r="N990" s="22"/>
      <c r="P990" s="17"/>
    </row>
    <row r="991" spans="1:16" ht="12.75" customHeight="1" x14ac:dyDescent="0.15">
      <c r="A991" s="17"/>
      <c r="B991" s="17"/>
      <c r="C991" s="17"/>
      <c r="E991" s="17"/>
      <c r="F991" s="17"/>
      <c r="I991" s="61"/>
      <c r="J991" s="22"/>
      <c r="K991" s="22"/>
      <c r="L991" s="22"/>
      <c r="M991" s="22"/>
      <c r="N991" s="22"/>
      <c r="P991" s="17"/>
    </row>
    <row r="992" spans="1:16" ht="12.75" customHeight="1" x14ac:dyDescent="0.15">
      <c r="A992" s="17"/>
      <c r="B992" s="17"/>
      <c r="C992" s="17"/>
      <c r="E992" s="17"/>
      <c r="F992" s="17"/>
      <c r="I992" s="61"/>
      <c r="J992" s="22"/>
      <c r="K992" s="22"/>
      <c r="L992" s="22"/>
      <c r="M992" s="22"/>
      <c r="N992" s="22"/>
      <c r="P992" s="17"/>
    </row>
    <row r="993" spans="1:16" ht="12.75" customHeight="1" x14ac:dyDescent="0.15">
      <c r="A993" s="17"/>
      <c r="B993" s="17"/>
      <c r="C993" s="17"/>
      <c r="E993" s="17"/>
      <c r="F993" s="17"/>
      <c r="I993" s="61"/>
      <c r="J993" s="22"/>
      <c r="K993" s="22"/>
      <c r="L993" s="22"/>
      <c r="M993" s="22"/>
      <c r="N993" s="22"/>
      <c r="P993" s="17"/>
    </row>
    <row r="994" spans="1:16" ht="12.75" customHeight="1" x14ac:dyDescent="0.15">
      <c r="A994" s="17"/>
      <c r="B994" s="17"/>
      <c r="C994" s="17"/>
      <c r="E994" s="17"/>
      <c r="F994" s="17"/>
      <c r="I994" s="61"/>
      <c r="J994" s="22"/>
      <c r="K994" s="22"/>
      <c r="L994" s="22"/>
      <c r="M994" s="22"/>
      <c r="N994" s="22"/>
      <c r="P994" s="17"/>
    </row>
    <row r="995" spans="1:16" ht="12.75" customHeight="1" x14ac:dyDescent="0.15">
      <c r="A995" s="17"/>
      <c r="B995" s="17"/>
      <c r="C995" s="17"/>
      <c r="E995" s="17"/>
      <c r="F995" s="17"/>
      <c r="I995" s="61"/>
      <c r="J995" s="22"/>
      <c r="K995" s="22"/>
      <c r="L995" s="22"/>
      <c r="M995" s="22"/>
      <c r="N995" s="22"/>
      <c r="P995" s="17"/>
    </row>
    <row r="996" spans="1:16" ht="12.75" customHeight="1" x14ac:dyDescent="0.15">
      <c r="A996" s="17"/>
      <c r="B996" s="17"/>
      <c r="C996" s="17"/>
      <c r="E996" s="17"/>
      <c r="F996" s="17"/>
      <c r="I996" s="61"/>
      <c r="J996" s="22"/>
      <c r="K996" s="22"/>
      <c r="L996" s="22"/>
      <c r="M996" s="22"/>
      <c r="N996" s="22"/>
      <c r="P996" s="17"/>
    </row>
    <row r="997" spans="1:16" ht="12.75" customHeight="1" x14ac:dyDescent="0.15">
      <c r="A997" s="17"/>
      <c r="B997" s="17"/>
      <c r="C997" s="17"/>
      <c r="E997" s="17"/>
      <c r="F997" s="17"/>
      <c r="I997" s="61"/>
      <c r="J997" s="22"/>
      <c r="K997" s="22"/>
      <c r="L997" s="22"/>
      <c r="M997" s="22"/>
      <c r="N997" s="22"/>
      <c r="P997" s="17"/>
    </row>
    <row r="998" spans="1:16" ht="12.75" customHeight="1" x14ac:dyDescent="0.15">
      <c r="A998" s="17"/>
      <c r="B998" s="17"/>
      <c r="C998" s="17"/>
      <c r="E998" s="17"/>
      <c r="F998" s="17"/>
      <c r="I998" s="61"/>
      <c r="J998" s="22"/>
      <c r="K998" s="22"/>
      <c r="L998" s="22"/>
      <c r="M998" s="22"/>
      <c r="N998" s="22"/>
      <c r="P998" s="17"/>
    </row>
    <row r="999" spans="1:16" ht="12.75" customHeight="1" x14ac:dyDescent="0.15">
      <c r="A999" s="17"/>
      <c r="B999" s="17"/>
      <c r="C999" s="17"/>
      <c r="E999" s="17"/>
      <c r="F999" s="17"/>
      <c r="I999" s="61"/>
      <c r="J999" s="22"/>
      <c r="K999" s="22"/>
      <c r="L999" s="22"/>
      <c r="M999" s="22"/>
      <c r="N999" s="22"/>
      <c r="P999" s="17"/>
    </row>
    <row r="1000" spans="1:16" ht="12.75" customHeight="1" x14ac:dyDescent="0.15">
      <c r="A1000" s="17"/>
      <c r="B1000" s="17"/>
      <c r="C1000" s="17"/>
      <c r="E1000" s="17"/>
      <c r="F1000" s="17"/>
      <c r="I1000" s="61"/>
      <c r="J1000" s="22"/>
      <c r="K1000" s="22"/>
      <c r="L1000" s="22"/>
      <c r="M1000" s="22"/>
      <c r="N1000" s="22"/>
      <c r="P1000" s="17"/>
    </row>
  </sheetData>
  <autoFilter ref="A1:N301" xr:uid="{00000000-0009-0000-0000-000003000000}"/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00"/>
  <sheetViews>
    <sheetView workbookViewId="0" xr3:uid="{F9CF3CF3-643B-5BE6-8B46-32C596A47465}"/>
  </sheetViews>
  <sheetFormatPr defaultColWidth="14.42578125" defaultRowHeight="15" customHeight="1" x14ac:dyDescent="0.15"/>
  <cols>
    <col min="1" max="1" width="21.304687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8.33984375" customWidth="1"/>
    <col min="10" max="10" width="22.3828125" hidden="1" customWidth="1"/>
    <col min="11" max="11" width="22.65234375" customWidth="1"/>
    <col min="12" max="12" width="18.33984375" hidden="1" customWidth="1"/>
    <col min="13" max="13" width="22.3828125" hidden="1" customWidth="1"/>
    <col min="14" max="14" width="22.65234375" customWidth="1"/>
    <col min="15" max="15" width="7.953125" customWidth="1"/>
    <col min="16" max="16" width="17.52734375" customWidth="1"/>
    <col min="17" max="27" width="7.953125" customWidth="1"/>
  </cols>
  <sheetData>
    <row r="1" spans="1:17" ht="12.75" customHeight="1" x14ac:dyDescent="0.15">
      <c r="A1" s="4" t="s">
        <v>91</v>
      </c>
      <c r="B1" s="5" t="s">
        <v>4</v>
      </c>
      <c r="C1" s="4" t="s">
        <v>5</v>
      </c>
      <c r="D1" s="4" t="s">
        <v>6</v>
      </c>
      <c r="E1" s="4" t="s">
        <v>7</v>
      </c>
      <c r="F1" s="4" t="s">
        <v>54</v>
      </c>
      <c r="G1" s="4" t="s">
        <v>55</v>
      </c>
      <c r="H1" s="4" t="s">
        <v>10</v>
      </c>
      <c r="I1" s="7" t="s">
        <v>11</v>
      </c>
      <c r="J1" s="7" t="s">
        <v>12</v>
      </c>
      <c r="K1" s="7" t="s">
        <v>12</v>
      </c>
      <c r="L1" s="33" t="s">
        <v>13</v>
      </c>
      <c r="M1" s="33" t="s">
        <v>14</v>
      </c>
      <c r="N1" s="7" t="s">
        <v>14</v>
      </c>
      <c r="P1" s="8" t="s">
        <v>15</v>
      </c>
    </row>
    <row r="2" spans="1:17" ht="12.75" customHeight="1" x14ac:dyDescent="0.15">
      <c r="A2" s="10" t="s">
        <v>95</v>
      </c>
      <c r="B2" s="34" t="s">
        <v>59</v>
      </c>
      <c r="C2" s="34">
        <v>8</v>
      </c>
      <c r="D2" s="34">
        <v>9</v>
      </c>
      <c r="E2" s="34">
        <v>9</v>
      </c>
      <c r="F2" s="34">
        <v>9</v>
      </c>
      <c r="G2" s="34">
        <v>9</v>
      </c>
      <c r="H2" s="34">
        <v>9</v>
      </c>
      <c r="I2" s="18">
        <f>C2*'Pesi e Budget Iniziale'!$B$16+'Pesi e Budget Iniziale'!$B$17*'CENTROCAMPISTI - GE'!D2+'CENTROCAMPISTI - GE'!E2*'Pesi e Budget Iniziale'!$B$18+'CENTROCAMPISTI - GE'!F2*'Pesi e Budget Iniziale'!$B$19+'Pesi e Budget Iniziale'!$B$20*'CENTROCAMPISTI - GE'!G2+'CENTROCAMPISTI - GE'!H2*'Pesi e Budget Iniziale'!$B$21+'Pesi e Budget Iniziale'!$B$22*VLOOKUP(B2,SQUADRE!$A$2:$B$21,2,FALSE)+VLOOKUP(B2,'FATTORE CASA'!$A$2:$B$21,2,FALSE)*'Pesi e Budget Iniziale'!$B$23+'Pesi e Budget Iniziale'!$B$24*VLOOKUP(B2,ALLENATORE!$A$2:$B$21,2,FALSE)</f>
        <v>97.466299999999976</v>
      </c>
      <c r="J2" s="19">
        <f>'Pesi e Budget Iniziale'!C33</f>
        <v>75</v>
      </c>
      <c r="K2" s="19">
        <f t="shared" ref="K2:K190" si="0">IF(J2&lt;=0,1,J2)</f>
        <v>75</v>
      </c>
      <c r="L2" s="18">
        <f>C2*'Pesi e Budget Iniziale'!$D$16+'Pesi e Budget Iniziale'!$D$17*'CENTROCAMPISTI - GE'!D2+'CENTROCAMPISTI - GE'!E2*'Pesi e Budget Iniziale'!$D$18+'CENTROCAMPISTI - GE'!F2*'Pesi e Budget Iniziale'!$D$19+'Pesi e Budget Iniziale'!$D$20*'CENTROCAMPISTI - GE'!G2+'CENTROCAMPISTI - GE'!H2*'Pesi e Budget Iniziale'!$D$21+'Pesi e Budget Iniziale'!$D$22*VLOOKUP(B2,SQUADRE!$A$2:$B$21,2,FALSE)+VLOOKUP(B2,'FATTORE CASA'!$A$2:$B$21,2,FALSE)*'Pesi e Budget Iniziale'!$D$23+'Pesi e Budget Iniziale'!$D$24*VLOOKUP(B2,ALLENATORE!$A$2:$B$21,2,FALSE)</f>
        <v>93.866299999999981</v>
      </c>
      <c r="M2" s="19">
        <f>J2*L2/I2</f>
        <v>72.229811740057855</v>
      </c>
      <c r="N2" s="19">
        <f t="shared" ref="N2:N190" si="1">IF(M2&lt;=0,1,M2)</f>
        <v>72.229811740057855</v>
      </c>
      <c r="P2" s="23" t="s">
        <v>50</v>
      </c>
    </row>
    <row r="3" spans="1:17" ht="12.75" customHeight="1" x14ac:dyDescent="0.15">
      <c r="A3" s="10" t="s">
        <v>100</v>
      </c>
      <c r="B3" s="34" t="s">
        <v>52</v>
      </c>
      <c r="C3" s="34">
        <v>9</v>
      </c>
      <c r="D3" s="34">
        <v>9</v>
      </c>
      <c r="E3" s="34">
        <v>9</v>
      </c>
      <c r="F3" s="34">
        <v>7</v>
      </c>
      <c r="G3" s="34">
        <v>8</v>
      </c>
      <c r="H3" s="34">
        <v>9</v>
      </c>
      <c r="I3" s="18">
        <f>C3*'Pesi e Budget Iniziale'!$B$16+'Pesi e Budget Iniziale'!$B$17*'CENTROCAMPISTI - GE'!D3+'CENTROCAMPISTI - GE'!E3*'Pesi e Budget Iniziale'!$B$18+'CENTROCAMPISTI - GE'!F3*'Pesi e Budget Iniziale'!$B$19+'Pesi e Budget Iniziale'!$B$20*'CENTROCAMPISTI - GE'!G3+'CENTROCAMPISTI - GE'!H3*'Pesi e Budget Iniziale'!$B$21+'Pesi e Budget Iniziale'!$B$22*VLOOKUP(B3,SQUADRE!$A$2:$B$21,2,FALSE)+VLOOKUP(B3,'FATTORE CASA'!$A$2:$B$21,2,FALSE)*'Pesi e Budget Iniziale'!$B$23+'Pesi e Budget Iniziale'!$B$24*VLOOKUP(B3,ALLENATORE!$A$2:$B$21,2,FALSE)</f>
        <v>93.020799999999994</v>
      </c>
      <c r="J3" s="19">
        <f t="shared" ref="J3:J190" si="2">$J$2-((I$2-I3)/(I$2-$Q$14)*$J$2)</f>
        <v>62.861033339037334</v>
      </c>
      <c r="K3" s="19">
        <f t="shared" si="0"/>
        <v>62.861033339037334</v>
      </c>
      <c r="L3" s="18">
        <f>C3*'Pesi e Budget Iniziale'!$D$16+'Pesi e Budget Iniziale'!$D$17*'CENTROCAMPISTI - GE'!D3+'CENTROCAMPISTI - GE'!E3*'Pesi e Budget Iniziale'!$D$18+'CENTROCAMPISTI - GE'!F3*'Pesi e Budget Iniziale'!$D$19+'Pesi e Budget Iniziale'!$D$20*'CENTROCAMPISTI - GE'!G3+'CENTROCAMPISTI - GE'!H3*'Pesi e Budget Iniziale'!$D$21+'Pesi e Budget Iniziale'!$D$22*VLOOKUP(B3,SQUADRE!$A$2:$B$21,2,FALSE)+VLOOKUP(B3,'FATTORE CASA'!$A$2:$B$21,2,FALSE)*'Pesi e Budget Iniziale'!$D$23+'Pesi e Budget Iniziale'!$D$24*VLOOKUP(B3,ALLENATORE!$A$2:$B$21,2,FALSE)</f>
        <v>89.520799999999994</v>
      </c>
      <c r="M3" s="19">
        <f t="shared" ref="M3:M190" si="3">$M$2-((L$2-L3)/(L$2-$Q$14)*$M$2)</f>
        <v>59.078437336969792</v>
      </c>
      <c r="N3" s="19">
        <f t="shared" si="1"/>
        <v>59.078437336969792</v>
      </c>
      <c r="P3" s="23" t="s">
        <v>66</v>
      </c>
    </row>
    <row r="4" spans="1:17" ht="12.75" customHeight="1" x14ac:dyDescent="0.15">
      <c r="A4" s="10" t="s">
        <v>105</v>
      </c>
      <c r="B4" s="34" t="s">
        <v>52</v>
      </c>
      <c r="C4" s="34">
        <v>7</v>
      </c>
      <c r="D4" s="34">
        <v>9</v>
      </c>
      <c r="E4" s="34">
        <v>9</v>
      </c>
      <c r="F4" s="34">
        <v>7</v>
      </c>
      <c r="G4" s="34">
        <v>8</v>
      </c>
      <c r="H4" s="34">
        <v>9</v>
      </c>
      <c r="I4" s="18">
        <f>C4*'Pesi e Budget Iniziale'!$B$16+'Pesi e Budget Iniziale'!$B$17*'CENTROCAMPISTI - GE'!D4+'CENTROCAMPISTI - GE'!E4*'Pesi e Budget Iniziale'!$B$18+'CENTROCAMPISTI - GE'!F4*'Pesi e Budget Iniziale'!$B$19+'Pesi e Budget Iniziale'!$B$20*'CENTROCAMPISTI - GE'!G4+'CENTROCAMPISTI - GE'!H4*'Pesi e Budget Iniziale'!$B$21+'Pesi e Budget Iniziale'!$B$22*VLOOKUP(B4,SQUADRE!$A$2:$B$21,2,FALSE)+VLOOKUP(B4,'FATTORE CASA'!$A$2:$B$21,2,FALSE)*'Pesi e Budget Iniziale'!$B$23+'Pesi e Budget Iniziale'!$B$24*VLOOKUP(B4,ALLENATORE!$A$2:$B$21,2,FALSE)</f>
        <v>90.354200000000006</v>
      </c>
      <c r="J4" s="19">
        <f t="shared" si="2"/>
        <v>55.579564775743435</v>
      </c>
      <c r="K4" s="19">
        <f t="shared" si="0"/>
        <v>55.579564775743435</v>
      </c>
      <c r="L4" s="18">
        <f>C4*'Pesi e Budget Iniziale'!$D$16+'Pesi e Budget Iniziale'!$D$17*'CENTROCAMPISTI - GE'!D4+'CENTROCAMPISTI - GE'!E4*'Pesi e Budget Iniziale'!$D$18+'CENTROCAMPISTI - GE'!F4*'Pesi e Budget Iniziale'!$D$19+'Pesi e Budget Iniziale'!$D$20*'CENTROCAMPISTI - GE'!G4+'CENTROCAMPISTI - GE'!H4*'Pesi e Budget Iniziale'!$D$21+'Pesi e Budget Iniziale'!$D$22*VLOOKUP(B4,SQUADRE!$A$2:$B$21,2,FALSE)+VLOOKUP(B4,'FATTORE CASA'!$A$2:$B$21,2,FALSE)*'Pesi e Budget Iniziale'!$D$23+'Pesi e Budget Iniziale'!$D$24*VLOOKUP(B4,ALLENATORE!$A$2:$B$21,2,FALSE)</f>
        <v>86.854199999999992</v>
      </c>
      <c r="M4" s="19">
        <f t="shared" si="3"/>
        <v>51.008145084461496</v>
      </c>
      <c r="N4" s="19">
        <f t="shared" si="1"/>
        <v>51.008145084461496</v>
      </c>
      <c r="P4" s="23" t="s">
        <v>71</v>
      </c>
    </row>
    <row r="5" spans="1:17" ht="12.75" customHeight="1" x14ac:dyDescent="0.15">
      <c r="A5" s="10" t="s">
        <v>109</v>
      </c>
      <c r="B5" s="34" t="s">
        <v>73</v>
      </c>
      <c r="C5" s="34">
        <v>8</v>
      </c>
      <c r="D5" s="34">
        <v>9</v>
      </c>
      <c r="E5" s="34">
        <v>8</v>
      </c>
      <c r="F5" s="34">
        <v>8</v>
      </c>
      <c r="G5" s="34">
        <v>7</v>
      </c>
      <c r="H5" s="34">
        <v>9</v>
      </c>
      <c r="I5" s="18">
        <f>C5*'Pesi e Budget Iniziale'!$B$16+'Pesi e Budget Iniziale'!$B$17*'CENTROCAMPISTI - GE'!D5+'CENTROCAMPISTI - GE'!E5*'Pesi e Budget Iniziale'!$B$18+'CENTROCAMPISTI - GE'!F5*'Pesi e Budget Iniziale'!$B$19+'Pesi e Budget Iniziale'!$B$20*'CENTROCAMPISTI - GE'!G5+'CENTROCAMPISTI - GE'!H5*'Pesi e Budget Iniziale'!$B$21+'Pesi e Budget Iniziale'!$B$22*VLOOKUP(B5,SQUADRE!$A$2:$B$21,2,FALSE)+VLOOKUP(B5,'FATTORE CASA'!$A$2:$B$21,2,FALSE)*'Pesi e Budget Iniziale'!$B$23+'Pesi e Budget Iniziale'!$B$24*VLOOKUP(B5,ALLENATORE!$A$2:$B$21,2,FALSE)</f>
        <v>87.1387</v>
      </c>
      <c r="J5" s="19">
        <f t="shared" si="2"/>
        <v>46.799259456133555</v>
      </c>
      <c r="K5" s="19">
        <f t="shared" si="0"/>
        <v>46.799259456133555</v>
      </c>
      <c r="L5" s="18">
        <f>C5*'Pesi e Budget Iniziale'!$D$16+'Pesi e Budget Iniziale'!$D$17*'CENTROCAMPISTI - GE'!D5+'CENTROCAMPISTI - GE'!E5*'Pesi e Budget Iniziale'!$D$18+'CENTROCAMPISTI - GE'!F5*'Pesi e Budget Iniziale'!$D$19+'Pesi e Budget Iniziale'!$D$20*'CENTROCAMPISTI - GE'!G5+'CENTROCAMPISTI - GE'!H5*'Pesi e Budget Iniziale'!$D$21+'Pesi e Budget Iniziale'!$D$22*VLOOKUP(B5,SQUADRE!$A$2:$B$21,2,FALSE)+VLOOKUP(B5,'FATTORE CASA'!$A$2:$B$21,2,FALSE)*'Pesi e Budget Iniziale'!$D$23+'Pesi e Budget Iniziale'!$D$24*VLOOKUP(B5,ALLENATORE!$A$2:$B$21,2,FALSE)</f>
        <v>83.938699999999983</v>
      </c>
      <c r="M5" s="19">
        <f t="shared" si="3"/>
        <v>42.184573096841319</v>
      </c>
      <c r="N5" s="19">
        <f t="shared" si="1"/>
        <v>42.184573096841319</v>
      </c>
      <c r="P5" s="12"/>
    </row>
    <row r="6" spans="1:17" ht="12.75" customHeight="1" x14ac:dyDescent="0.15">
      <c r="A6" s="10" t="s">
        <v>114</v>
      </c>
      <c r="B6" s="34" t="s">
        <v>69</v>
      </c>
      <c r="C6" s="34">
        <v>9</v>
      </c>
      <c r="D6" s="34">
        <v>9</v>
      </c>
      <c r="E6" s="34">
        <v>8</v>
      </c>
      <c r="F6" s="34">
        <v>8</v>
      </c>
      <c r="G6" s="34">
        <v>6</v>
      </c>
      <c r="H6" s="34">
        <v>8</v>
      </c>
      <c r="I6" s="18">
        <f>C6*'Pesi e Budget Iniziale'!$B$16+'Pesi e Budget Iniziale'!$B$17*'CENTROCAMPISTI - GE'!D6+'CENTROCAMPISTI - GE'!E6*'Pesi e Budget Iniziale'!$B$18+'CENTROCAMPISTI - GE'!F6*'Pesi e Budget Iniziale'!$B$19+'Pesi e Budget Iniziale'!$B$20*'CENTROCAMPISTI - GE'!G6+'CENTROCAMPISTI - GE'!H6*'Pesi e Budget Iniziale'!$B$21+'Pesi e Budget Iniziale'!$B$22*VLOOKUP(B6,SQUADRE!$A$2:$B$21,2,FALSE)+VLOOKUP(B6,'FATTORE CASA'!$A$2:$B$21,2,FALSE)*'Pesi e Budget Iniziale'!$B$23+'Pesi e Budget Iniziale'!$B$24*VLOOKUP(B6,ALLENATORE!$A$2:$B$21,2,FALSE)</f>
        <v>89.07889999999999</v>
      </c>
      <c r="J6" s="19">
        <f t="shared" si="2"/>
        <v>52.097206394745584</v>
      </c>
      <c r="K6" s="19">
        <f t="shared" si="0"/>
        <v>52.097206394745584</v>
      </c>
      <c r="L6" s="18">
        <f>C6*'Pesi e Budget Iniziale'!$D$16+'Pesi e Budget Iniziale'!$D$17*'CENTROCAMPISTI - GE'!D6+'CENTROCAMPISTI - GE'!E6*'Pesi e Budget Iniziale'!$D$18+'CENTROCAMPISTI - GE'!F6*'Pesi e Budget Iniziale'!$D$19+'Pesi e Budget Iniziale'!$D$20*'CENTROCAMPISTI - GE'!G6+'CENTROCAMPISTI - GE'!H6*'Pesi e Budget Iniziale'!$D$21+'Pesi e Budget Iniziale'!$D$22*VLOOKUP(B6,SQUADRE!$A$2:$B$21,2,FALSE)+VLOOKUP(B6,'FATTORE CASA'!$A$2:$B$21,2,FALSE)*'Pesi e Budget Iniziale'!$D$23+'Pesi e Budget Iniziale'!$D$24*VLOOKUP(B6,ALLENATORE!$A$2:$B$21,2,FALSE)</f>
        <v>85.878900000000002</v>
      </c>
      <c r="M6" s="19">
        <f t="shared" si="3"/>
        <v>48.056462779702159</v>
      </c>
      <c r="N6" s="19">
        <f t="shared" si="1"/>
        <v>48.056462779702159</v>
      </c>
      <c r="P6" s="23" t="s">
        <v>76</v>
      </c>
    </row>
    <row r="7" spans="1:17" ht="12.75" customHeight="1" x14ac:dyDescent="0.15">
      <c r="A7" s="10" t="s">
        <v>119</v>
      </c>
      <c r="B7" s="34" t="s">
        <v>90</v>
      </c>
      <c r="C7" s="34">
        <v>9</v>
      </c>
      <c r="D7" s="34">
        <v>9</v>
      </c>
      <c r="E7" s="34">
        <v>7</v>
      </c>
      <c r="F7" s="34">
        <v>7</v>
      </c>
      <c r="G7" s="34">
        <v>7</v>
      </c>
      <c r="H7" s="34">
        <v>8</v>
      </c>
      <c r="I7" s="18">
        <f>C7*'Pesi e Budget Iniziale'!$B$16+'Pesi e Budget Iniziale'!$B$17*'CENTROCAMPISTI - GE'!D7+'CENTROCAMPISTI - GE'!E7*'Pesi e Budget Iniziale'!$B$18+'CENTROCAMPISTI - GE'!F7*'Pesi e Budget Iniziale'!$B$19+'Pesi e Budget Iniziale'!$B$20*'CENTROCAMPISTI - GE'!G7+'CENTROCAMPISTI - GE'!H7*'Pesi e Budget Iniziale'!$B$21+'Pesi e Budget Iniziale'!$B$22*VLOOKUP(B7,SQUADRE!$A$2:$B$21,2,FALSE)+VLOOKUP(B7,'FATTORE CASA'!$A$2:$B$21,2,FALSE)*'Pesi e Budget Iniziale'!$B$23+'Pesi e Budget Iniziale'!$B$24*VLOOKUP(B7,ALLENATORE!$A$2:$B$21,2,FALSE)</f>
        <v>83.985700000000023</v>
      </c>
      <c r="J7" s="19">
        <f t="shared" si="2"/>
        <v>38.189617822568117</v>
      </c>
      <c r="K7" s="19">
        <f t="shared" si="0"/>
        <v>38.189617822568117</v>
      </c>
      <c r="L7" s="18">
        <f>C7*'Pesi e Budget Iniziale'!$D$16+'Pesi e Budget Iniziale'!$D$17*'CENTROCAMPISTI - GE'!D7+'CENTROCAMPISTI - GE'!E7*'Pesi e Budget Iniziale'!$D$18+'CENTROCAMPISTI - GE'!F7*'Pesi e Budget Iniziale'!$D$19+'Pesi e Budget Iniziale'!$D$20*'CENTROCAMPISTI - GE'!G7+'CENTROCAMPISTI - GE'!H7*'Pesi e Budget Iniziale'!$D$21+'Pesi e Budget Iniziale'!$D$22*VLOOKUP(B7,SQUADRE!$A$2:$B$21,2,FALSE)+VLOOKUP(B7,'FATTORE CASA'!$A$2:$B$21,2,FALSE)*'Pesi e Budget Iniziale'!$D$23+'Pesi e Budget Iniziale'!$D$24*VLOOKUP(B7,ALLENATORE!$A$2:$B$21,2,FALSE)</f>
        <v>81.185700000000011</v>
      </c>
      <c r="M7" s="19">
        <f t="shared" si="3"/>
        <v>33.852796838251706</v>
      </c>
      <c r="N7" s="19">
        <f t="shared" si="1"/>
        <v>33.852796838251706</v>
      </c>
      <c r="P7" s="23" t="s">
        <v>80</v>
      </c>
    </row>
    <row r="8" spans="1:17" ht="12.75" customHeight="1" x14ac:dyDescent="0.15">
      <c r="A8" s="10" t="s">
        <v>124</v>
      </c>
      <c r="B8" s="34" t="s">
        <v>59</v>
      </c>
      <c r="C8" s="34">
        <v>9</v>
      </c>
      <c r="D8" s="34">
        <v>7</v>
      </c>
      <c r="E8" s="34">
        <v>8</v>
      </c>
      <c r="F8" s="34">
        <v>8</v>
      </c>
      <c r="G8" s="34">
        <v>7</v>
      </c>
      <c r="H8" s="34">
        <v>8</v>
      </c>
      <c r="I8" s="18">
        <f>C8*'Pesi e Budget Iniziale'!$B$16+'Pesi e Budget Iniziale'!$B$17*'CENTROCAMPISTI - GE'!D8+'CENTROCAMPISTI - GE'!E8*'Pesi e Budget Iniziale'!$B$18+'CENTROCAMPISTI - GE'!F8*'Pesi e Budget Iniziale'!$B$19+'Pesi e Budget Iniziale'!$B$20*'CENTROCAMPISTI - GE'!G8+'CENTROCAMPISTI - GE'!H8*'Pesi e Budget Iniziale'!$B$21+'Pesi e Budget Iniziale'!$B$22*VLOOKUP(B8,SQUADRE!$A$2:$B$21,2,FALSE)+VLOOKUP(B8,'FATTORE CASA'!$A$2:$B$21,2,FALSE)*'Pesi e Budget Iniziale'!$B$23+'Pesi e Budget Iniziale'!$B$24*VLOOKUP(B8,ALLENATORE!$A$2:$B$21,2,FALSE)</f>
        <v>89.287199999999999</v>
      </c>
      <c r="J8" s="19">
        <f t="shared" si="2"/>
        <v>52.66599432759422</v>
      </c>
      <c r="K8" s="19">
        <f t="shared" si="0"/>
        <v>52.66599432759422</v>
      </c>
      <c r="L8" s="18">
        <f>C8*'Pesi e Budget Iniziale'!$D$16+'Pesi e Budget Iniziale'!$D$17*'CENTROCAMPISTI - GE'!D8+'CENTROCAMPISTI - GE'!E8*'Pesi e Budget Iniziale'!$D$18+'CENTROCAMPISTI - GE'!F8*'Pesi e Budget Iniziale'!$D$19+'Pesi e Budget Iniziale'!$D$20*'CENTROCAMPISTI - GE'!G8+'CENTROCAMPISTI - GE'!H8*'Pesi e Budget Iniziale'!$D$21+'Pesi e Budget Iniziale'!$D$22*VLOOKUP(B8,SQUADRE!$A$2:$B$21,2,FALSE)+VLOOKUP(B8,'FATTORE CASA'!$A$2:$B$21,2,FALSE)*'Pesi e Budget Iniziale'!$D$23+'Pesi e Budget Iniziale'!$D$24*VLOOKUP(B8,ALLENATORE!$A$2:$B$21,2,FALSE)</f>
        <v>86.087199999999982</v>
      </c>
      <c r="M8" s="19">
        <f t="shared" si="3"/>
        <v>48.686869243437748</v>
      </c>
      <c r="N8" s="19">
        <f t="shared" si="1"/>
        <v>48.686869243437748</v>
      </c>
      <c r="P8" s="23" t="s">
        <v>83</v>
      </c>
    </row>
    <row r="9" spans="1:17" ht="12.75" customHeight="1" x14ac:dyDescent="0.15">
      <c r="A9" s="10" t="s">
        <v>128</v>
      </c>
      <c r="B9" s="34" t="s">
        <v>117</v>
      </c>
      <c r="C9" s="34">
        <v>9</v>
      </c>
      <c r="D9" s="34">
        <v>8</v>
      </c>
      <c r="E9" s="34">
        <v>7</v>
      </c>
      <c r="F9" s="34">
        <v>8</v>
      </c>
      <c r="G9" s="34">
        <v>7</v>
      </c>
      <c r="H9" s="34">
        <v>8</v>
      </c>
      <c r="I9" s="18">
        <f>C9*'Pesi e Budget Iniziale'!$B$16+'Pesi e Budget Iniziale'!$B$17*'CENTROCAMPISTI - GE'!D9+'CENTROCAMPISTI - GE'!E9*'Pesi e Budget Iniziale'!$B$18+'CENTROCAMPISTI - GE'!F9*'Pesi e Budget Iniziale'!$B$19+'Pesi e Budget Iniziale'!$B$20*'CENTROCAMPISTI - GE'!G9+'CENTROCAMPISTI - GE'!H9*'Pesi e Budget Iniziale'!$B$21+'Pesi e Budget Iniziale'!$B$22*VLOOKUP(B9,SQUADRE!$A$2:$B$21,2,FALSE)+VLOOKUP(B9,'FATTORE CASA'!$A$2:$B$21,2,FALSE)*'Pesi e Budget Iniziale'!$B$23+'Pesi e Budget Iniziale'!$B$24*VLOOKUP(B9,ALLENATORE!$A$2:$B$21,2,FALSE)</f>
        <v>83.133199999999988</v>
      </c>
      <c r="J9" s="19">
        <f t="shared" si="2"/>
        <v>35.861765144923048</v>
      </c>
      <c r="K9" s="19">
        <f t="shared" si="0"/>
        <v>35.861765144923048</v>
      </c>
      <c r="L9" s="18">
        <f>C9*'Pesi e Budget Iniziale'!$D$16+'Pesi e Budget Iniziale'!$D$17*'CENTROCAMPISTI - GE'!D9+'CENTROCAMPISTI - GE'!E9*'Pesi e Budget Iniziale'!$D$18+'CENTROCAMPISTI - GE'!F9*'Pesi e Budget Iniziale'!$D$19+'Pesi e Budget Iniziale'!$D$20*'CENTROCAMPISTI - GE'!G9+'CENTROCAMPISTI - GE'!H9*'Pesi e Budget Iniziale'!$D$21+'Pesi e Budget Iniziale'!$D$22*VLOOKUP(B9,SQUADRE!$A$2:$B$21,2,FALSE)+VLOOKUP(B9,'FATTORE CASA'!$A$2:$B$21,2,FALSE)*'Pesi e Budget Iniziale'!$D$23+'Pesi e Budget Iniziale'!$D$24*VLOOKUP(B9,ALLENATORE!$A$2:$B$21,2,FALSE)</f>
        <v>80.283199999999994</v>
      </c>
      <c r="M9" s="19">
        <f t="shared" si="3"/>
        <v>31.121439020097924</v>
      </c>
      <c r="N9" s="19">
        <f t="shared" si="1"/>
        <v>31.121439020097924</v>
      </c>
      <c r="P9" s="23" t="s">
        <v>88</v>
      </c>
    </row>
    <row r="10" spans="1:17" ht="12.75" customHeight="1" x14ac:dyDescent="0.15">
      <c r="A10" s="10" t="s">
        <v>131</v>
      </c>
      <c r="B10" s="34" t="s">
        <v>90</v>
      </c>
      <c r="C10" s="34">
        <v>9</v>
      </c>
      <c r="D10" s="34">
        <v>8</v>
      </c>
      <c r="E10" s="34">
        <v>7</v>
      </c>
      <c r="F10" s="34">
        <v>8</v>
      </c>
      <c r="G10" s="34">
        <v>7</v>
      </c>
      <c r="H10" s="34">
        <v>8</v>
      </c>
      <c r="I10" s="18">
        <f>C10*'Pesi e Budget Iniziale'!$B$16+'Pesi e Budget Iniziale'!$B$17*'CENTROCAMPISTI - GE'!D10+'CENTROCAMPISTI - GE'!E10*'Pesi e Budget Iniziale'!$B$18+'CENTROCAMPISTI - GE'!F10*'Pesi e Budget Iniziale'!$B$19+'Pesi e Budget Iniziale'!$B$20*'CENTROCAMPISTI - GE'!G10+'CENTROCAMPISTI - GE'!H10*'Pesi e Budget Iniziale'!$B$21+'Pesi e Budget Iniziale'!$B$22*VLOOKUP(B10,SQUADRE!$A$2:$B$21,2,FALSE)+VLOOKUP(B10,'FATTORE CASA'!$A$2:$B$21,2,FALSE)*'Pesi e Budget Iniziale'!$B$23+'Pesi e Budget Iniziale'!$B$24*VLOOKUP(B10,ALLENATORE!$A$2:$B$21,2,FALSE)</f>
        <v>84.260700000000014</v>
      </c>
      <c r="J10" s="19">
        <f t="shared" si="2"/>
        <v>38.940538041163244</v>
      </c>
      <c r="K10" s="19">
        <f t="shared" si="0"/>
        <v>38.940538041163244</v>
      </c>
      <c r="L10" s="18">
        <f>C10*'Pesi e Budget Iniziale'!$D$16+'Pesi e Budget Iniziale'!$D$17*'CENTROCAMPISTI - GE'!D10+'CENTROCAMPISTI - GE'!E10*'Pesi e Budget Iniziale'!$D$18+'CENTROCAMPISTI - GE'!F10*'Pesi e Budget Iniziale'!$D$19+'Pesi e Budget Iniziale'!$D$20*'CENTROCAMPISTI - GE'!G10+'CENTROCAMPISTI - GE'!H10*'Pesi e Budget Iniziale'!$D$21+'Pesi e Budget Iniziale'!$D$22*VLOOKUP(B10,SQUADRE!$A$2:$B$21,2,FALSE)+VLOOKUP(B10,'FATTORE CASA'!$A$2:$B$21,2,FALSE)*'Pesi e Budget Iniziale'!$D$23+'Pesi e Budget Iniziale'!$D$24*VLOOKUP(B10,ALLENATORE!$A$2:$B$21,2,FALSE)</f>
        <v>81.41070000000002</v>
      </c>
      <c r="M10" s="19">
        <f t="shared" si="3"/>
        <v>34.533744770755433</v>
      </c>
      <c r="N10" s="19">
        <f t="shared" si="1"/>
        <v>34.533744770755433</v>
      </c>
      <c r="P10" s="23" t="s">
        <v>93</v>
      </c>
    </row>
    <row r="11" spans="1:17" ht="12.75" customHeight="1" x14ac:dyDescent="0.15">
      <c r="A11" s="10" t="s">
        <v>135</v>
      </c>
      <c r="B11" s="34" t="s">
        <v>126</v>
      </c>
      <c r="C11" s="34">
        <v>9</v>
      </c>
      <c r="D11" s="34">
        <v>9</v>
      </c>
      <c r="E11" s="34">
        <v>6</v>
      </c>
      <c r="F11" s="34">
        <v>8</v>
      </c>
      <c r="G11" s="34">
        <v>7</v>
      </c>
      <c r="H11" s="34">
        <v>8</v>
      </c>
      <c r="I11" s="18">
        <f>C11*'Pesi e Budget Iniziale'!$B$16+'Pesi e Budget Iniziale'!$B$17*'CENTROCAMPISTI - GE'!D11+'CENTROCAMPISTI - GE'!E11*'Pesi e Budget Iniziale'!$B$18+'CENTROCAMPISTI - GE'!F11*'Pesi e Budget Iniziale'!$B$19+'Pesi e Budget Iniziale'!$B$20*'CENTROCAMPISTI - GE'!G11+'CENTROCAMPISTI - GE'!H11*'Pesi e Budget Iniziale'!$B$21+'Pesi e Budget Iniziale'!$B$22*VLOOKUP(B11,SQUADRE!$A$2:$B$21,2,FALSE)+VLOOKUP(B11,'FATTORE CASA'!$A$2:$B$21,2,FALSE)*'Pesi e Budget Iniziale'!$B$23+'Pesi e Budget Iniziale'!$B$24*VLOOKUP(B11,ALLENATORE!$A$2:$B$21,2,FALSE)</f>
        <v>77.235700000000008</v>
      </c>
      <c r="J11" s="19">
        <f t="shared" si="2"/>
        <v>19.757939729777988</v>
      </c>
      <c r="K11" s="19">
        <f t="shared" si="0"/>
        <v>19.757939729777988</v>
      </c>
      <c r="L11" s="18">
        <f>C11*'Pesi e Budget Iniziale'!$D$16+'Pesi e Budget Iniziale'!$D$17*'CENTROCAMPISTI - GE'!D11+'CENTROCAMPISTI - GE'!E11*'Pesi e Budget Iniziale'!$D$18+'CENTROCAMPISTI - GE'!F11*'Pesi e Budget Iniziale'!$D$19+'Pesi e Budget Iniziale'!$D$20*'CENTROCAMPISTI - GE'!G11+'CENTROCAMPISTI - GE'!H11*'Pesi e Budget Iniziale'!$D$21+'Pesi e Budget Iniziale'!$D$22*VLOOKUP(B11,SQUADRE!$A$2:$B$21,2,FALSE)+VLOOKUP(B11,'FATTORE CASA'!$A$2:$B$21,2,FALSE)*'Pesi e Budget Iniziale'!$D$23+'Pesi e Budget Iniziale'!$D$24*VLOOKUP(B11,ALLENATORE!$A$2:$B$21,2,FALSE)</f>
        <v>74.735700000000008</v>
      </c>
      <c r="M11" s="19">
        <f t="shared" si="3"/>
        <v>14.332289439812321</v>
      </c>
      <c r="N11" s="19">
        <f t="shared" si="1"/>
        <v>14.332289439812321</v>
      </c>
      <c r="P11" s="23" t="s">
        <v>96</v>
      </c>
    </row>
    <row r="12" spans="1:17" ht="12.75" customHeight="1" x14ac:dyDescent="0.15">
      <c r="A12" s="10" t="s">
        <v>140</v>
      </c>
      <c r="B12" s="34" t="s">
        <v>52</v>
      </c>
      <c r="C12" s="34">
        <v>10</v>
      </c>
      <c r="D12" s="34">
        <v>7</v>
      </c>
      <c r="E12" s="34">
        <v>8</v>
      </c>
      <c r="F12" s="34">
        <v>7</v>
      </c>
      <c r="G12" s="34">
        <v>7</v>
      </c>
      <c r="H12" s="34">
        <v>8</v>
      </c>
      <c r="I12" s="18">
        <f>C12*'Pesi e Budget Iniziale'!$B$16+'Pesi e Budget Iniziale'!$B$17*'CENTROCAMPISTI - GE'!D12+'CENTROCAMPISTI - GE'!E12*'Pesi e Budget Iniziale'!$B$18+'CENTROCAMPISTI - GE'!F12*'Pesi e Budget Iniziale'!$B$19+'Pesi e Budget Iniziale'!$B$20*'CENTROCAMPISTI - GE'!G12+'CENTROCAMPISTI - GE'!H12*'Pesi e Budget Iniziale'!$B$21+'Pesi e Budget Iniziale'!$B$22*VLOOKUP(B12,SQUADRE!$A$2:$B$21,2,FALSE)+VLOOKUP(B12,'FATTORE CASA'!$A$2:$B$21,2,FALSE)*'Pesi e Budget Iniziale'!$B$23+'Pesi e Budget Iniziale'!$B$24*VLOOKUP(B12,ALLENATORE!$A$2:$B$21,2,FALSE)</f>
        <v>87.662499999999994</v>
      </c>
      <c r="J12" s="19">
        <f t="shared" si="2"/>
        <v>48.22955767613405</v>
      </c>
      <c r="K12" s="19">
        <f t="shared" si="0"/>
        <v>48.22955767613405</v>
      </c>
      <c r="L12" s="18">
        <f>C12*'Pesi e Budget Iniziale'!$D$16+'Pesi e Budget Iniziale'!$D$17*'CENTROCAMPISTI - GE'!D12+'CENTROCAMPISTI - GE'!E12*'Pesi e Budget Iniziale'!$D$18+'CENTROCAMPISTI - GE'!F12*'Pesi e Budget Iniziale'!$D$19+'Pesi e Budget Iniziale'!$D$20*'CENTROCAMPISTI - GE'!G12+'CENTROCAMPISTI - GE'!H12*'Pesi e Budget Iniziale'!$D$21+'Pesi e Budget Iniziale'!$D$22*VLOOKUP(B12,SQUADRE!$A$2:$B$21,2,FALSE)+VLOOKUP(B12,'FATTORE CASA'!$A$2:$B$21,2,FALSE)*'Pesi e Budget Iniziale'!$D$23+'Pesi e Budget Iniziale'!$D$24*VLOOKUP(B12,ALLENATORE!$A$2:$B$21,2,FALSE)</f>
        <v>84.512499999999989</v>
      </c>
      <c r="M12" s="19">
        <f t="shared" si="3"/>
        <v>43.92114164648855</v>
      </c>
      <c r="N12" s="19">
        <f t="shared" si="1"/>
        <v>43.92114164648855</v>
      </c>
      <c r="P12" s="17"/>
    </row>
    <row r="13" spans="1:17" ht="12.75" customHeight="1" x14ac:dyDescent="0.15">
      <c r="A13" s="10" t="s">
        <v>144</v>
      </c>
      <c r="B13" s="34" t="s">
        <v>112</v>
      </c>
      <c r="C13" s="34">
        <v>9</v>
      </c>
      <c r="D13" s="34">
        <v>9</v>
      </c>
      <c r="E13" s="34">
        <v>7</v>
      </c>
      <c r="F13" s="34">
        <v>7</v>
      </c>
      <c r="G13" s="34">
        <v>7</v>
      </c>
      <c r="H13" s="34">
        <v>8</v>
      </c>
      <c r="I13" s="18">
        <f>C13*'Pesi e Budget Iniziale'!$B$16+'Pesi e Budget Iniziale'!$B$17*'CENTROCAMPISTI - GE'!D13+'CENTROCAMPISTI - GE'!E13*'Pesi e Budget Iniziale'!$B$18+'CENTROCAMPISTI - GE'!F13*'Pesi e Budget Iniziale'!$B$19+'Pesi e Budget Iniziale'!$B$20*'CENTROCAMPISTI - GE'!G13+'CENTROCAMPISTI - GE'!H13*'Pesi e Budget Iniziale'!$B$21+'Pesi e Budget Iniziale'!$B$22*VLOOKUP(B13,SQUADRE!$A$2:$B$21,2,FALSE)+VLOOKUP(B13,'FATTORE CASA'!$A$2:$B$21,2,FALSE)*'Pesi e Budget Iniziale'!$B$23+'Pesi e Budget Iniziale'!$B$24*VLOOKUP(B13,ALLENATORE!$A$2:$B$21,2,FALSE)</f>
        <v>80.247200000000007</v>
      </c>
      <c r="J13" s="19">
        <f t="shared" si="2"/>
        <v>27.981198778139074</v>
      </c>
      <c r="K13" s="19">
        <f t="shared" si="0"/>
        <v>27.981198778139074</v>
      </c>
      <c r="L13" s="18">
        <f>C13*'Pesi e Budget Iniziale'!$D$16+'Pesi e Budget Iniziale'!$D$17*'CENTROCAMPISTI - GE'!D13+'CENTROCAMPISTI - GE'!E13*'Pesi e Budget Iniziale'!$D$18+'CENTROCAMPISTI - GE'!F13*'Pesi e Budget Iniziale'!$D$19+'Pesi e Budget Iniziale'!$D$20*'CENTROCAMPISTI - GE'!G13+'CENTROCAMPISTI - GE'!H13*'Pesi e Budget Iniziale'!$D$21+'Pesi e Budget Iniziale'!$D$22*VLOOKUP(B13,SQUADRE!$A$2:$B$21,2,FALSE)+VLOOKUP(B13,'FATTORE CASA'!$A$2:$B$21,2,FALSE)*'Pesi e Budget Iniziale'!$D$23+'Pesi e Budget Iniziale'!$D$24*VLOOKUP(B13,ALLENATORE!$A$2:$B$21,2,FALSE)</f>
        <v>77.447199999999995</v>
      </c>
      <c r="M13" s="19">
        <f t="shared" si="3"/>
        <v>22.53846863529575</v>
      </c>
      <c r="N13" s="19">
        <f t="shared" si="1"/>
        <v>22.53846863529575</v>
      </c>
      <c r="P13" s="12"/>
    </row>
    <row r="14" spans="1:17" ht="12.75" customHeight="1" x14ac:dyDescent="0.15">
      <c r="A14" s="10" t="s">
        <v>147</v>
      </c>
      <c r="B14" s="34" t="s">
        <v>117</v>
      </c>
      <c r="C14" s="34">
        <v>8</v>
      </c>
      <c r="D14" s="34">
        <v>9</v>
      </c>
      <c r="E14" s="34">
        <v>7</v>
      </c>
      <c r="F14" s="34">
        <v>8</v>
      </c>
      <c r="G14" s="34">
        <v>7</v>
      </c>
      <c r="H14" s="34">
        <v>8</v>
      </c>
      <c r="I14" s="18">
        <f>C14*'Pesi e Budget Iniziale'!$B$16+'Pesi e Budget Iniziale'!$B$17*'CENTROCAMPISTI - GE'!D14+'CENTROCAMPISTI - GE'!E14*'Pesi e Budget Iniziale'!$B$18+'CENTROCAMPISTI - GE'!F14*'Pesi e Budget Iniziale'!$B$19+'Pesi e Budget Iniziale'!$B$20*'CENTROCAMPISTI - GE'!G14+'CENTROCAMPISTI - GE'!H14*'Pesi e Budget Iniziale'!$B$21+'Pesi e Budget Iniziale'!$B$22*VLOOKUP(B14,SQUADRE!$A$2:$B$21,2,FALSE)+VLOOKUP(B14,'FATTORE CASA'!$A$2:$B$21,2,FALSE)*'Pesi e Budget Iniziale'!$B$23+'Pesi e Budget Iniziale'!$B$24*VLOOKUP(B14,ALLENATORE!$A$2:$B$21,2,FALSE)</f>
        <v>83.012399999999985</v>
      </c>
      <c r="J14" s="19">
        <f t="shared" si="2"/>
        <v>35.531906372536511</v>
      </c>
      <c r="K14" s="19">
        <f t="shared" si="0"/>
        <v>35.531906372536511</v>
      </c>
      <c r="L14" s="18">
        <f>C14*'Pesi e Budget Iniziale'!$D$16+'Pesi e Budget Iniziale'!$D$17*'CENTROCAMPISTI - GE'!D14+'CENTROCAMPISTI - GE'!E14*'Pesi e Budget Iniziale'!$D$18+'CENTROCAMPISTI - GE'!F14*'Pesi e Budget Iniziale'!$D$19+'Pesi e Budget Iniziale'!$D$20*'CENTROCAMPISTI - GE'!G14+'CENTROCAMPISTI - GE'!H14*'Pesi e Budget Iniziale'!$D$21+'Pesi e Budget Iniziale'!$D$22*VLOOKUP(B14,SQUADRE!$A$2:$B$21,2,FALSE)+VLOOKUP(B14,'FATTORE CASA'!$A$2:$B$21,2,FALSE)*'Pesi e Budget Iniziale'!$D$23+'Pesi e Budget Iniziale'!$D$24*VLOOKUP(B14,ALLENATORE!$A$2:$B$21,2,FALSE)</f>
        <v>80.162399999999991</v>
      </c>
      <c r="M14" s="19">
        <f t="shared" si="3"/>
        <v>30.755845641224816</v>
      </c>
      <c r="N14" s="19">
        <f t="shared" si="1"/>
        <v>30.755845641224816</v>
      </c>
      <c r="P14" s="35" t="s">
        <v>110</v>
      </c>
      <c r="Q14" s="36">
        <v>70</v>
      </c>
    </row>
    <row r="15" spans="1:17" ht="12.75" customHeight="1" x14ac:dyDescent="0.15">
      <c r="A15" s="10" t="s">
        <v>150</v>
      </c>
      <c r="B15" s="34" t="s">
        <v>19</v>
      </c>
      <c r="C15" s="34">
        <v>7</v>
      </c>
      <c r="D15" s="34">
        <v>8</v>
      </c>
      <c r="E15" s="34">
        <v>8</v>
      </c>
      <c r="F15" s="34">
        <v>8</v>
      </c>
      <c r="G15" s="34">
        <v>7</v>
      </c>
      <c r="H15" s="34">
        <v>9</v>
      </c>
      <c r="I15" s="18">
        <f>C15*'Pesi e Budget Iniziale'!$B$16+'Pesi e Budget Iniziale'!$B$17*'CENTROCAMPISTI - GE'!D15+'CENTROCAMPISTI - GE'!E15*'Pesi e Budget Iniziale'!$B$18+'CENTROCAMPISTI - GE'!F15*'Pesi e Budget Iniziale'!$B$19+'Pesi e Budget Iniziale'!$B$20*'CENTROCAMPISTI - GE'!G15+'CENTROCAMPISTI - GE'!H15*'Pesi e Budget Iniziale'!$B$21+'Pesi e Budget Iniziale'!$B$22*VLOOKUP(B15,SQUADRE!$A$2:$B$21,2,FALSE)+VLOOKUP(B15,'FATTORE CASA'!$A$2:$B$21,2,FALSE)*'Pesi e Budget Iniziale'!$B$23+'Pesi e Budget Iniziale'!$B$24*VLOOKUP(B15,ALLENATORE!$A$2:$B$21,2,FALSE)</f>
        <v>85.216400000000007</v>
      </c>
      <c r="J15" s="19">
        <f t="shared" si="2"/>
        <v>41.550190597204633</v>
      </c>
      <c r="K15" s="19">
        <f t="shared" si="0"/>
        <v>41.550190597204633</v>
      </c>
      <c r="L15" s="18">
        <f>C15*'Pesi e Budget Iniziale'!$D$16+'Pesi e Budget Iniziale'!$D$17*'CENTROCAMPISTI - GE'!D15+'CENTROCAMPISTI - GE'!E15*'Pesi e Budget Iniziale'!$D$18+'CENTROCAMPISTI - GE'!F15*'Pesi e Budget Iniziale'!$D$19+'Pesi e Budget Iniziale'!$D$20*'CENTROCAMPISTI - GE'!G15+'CENTROCAMPISTI - GE'!H15*'Pesi e Budget Iniziale'!$D$21+'Pesi e Budget Iniziale'!$D$22*VLOOKUP(B15,SQUADRE!$A$2:$B$21,2,FALSE)+VLOOKUP(B15,'FATTORE CASA'!$A$2:$B$21,2,FALSE)*'Pesi e Budget Iniziale'!$D$23+'Pesi e Budget Iniziale'!$D$24*VLOOKUP(B15,ALLENATORE!$A$2:$B$21,2,FALSE)</f>
        <v>82.016400000000004</v>
      </c>
      <c r="M15" s="19">
        <f t="shared" si="3"/>
        <v>36.366856605055339</v>
      </c>
      <c r="N15" s="19">
        <f t="shared" si="1"/>
        <v>36.366856605055339</v>
      </c>
      <c r="P15" s="35" t="s">
        <v>153</v>
      </c>
      <c r="Q15" s="37">
        <f>'Pesi e Budget Iniziale'!C33</f>
        <v>75</v>
      </c>
    </row>
    <row r="16" spans="1:17" ht="12.75" customHeight="1" x14ac:dyDescent="0.15">
      <c r="A16" s="10" t="s">
        <v>155</v>
      </c>
      <c r="B16" s="34" t="s">
        <v>19</v>
      </c>
      <c r="C16" s="34">
        <v>9</v>
      </c>
      <c r="D16" s="34">
        <v>8</v>
      </c>
      <c r="E16" s="34">
        <v>8</v>
      </c>
      <c r="F16" s="34">
        <v>7</v>
      </c>
      <c r="G16" s="34">
        <v>6</v>
      </c>
      <c r="H16" s="34">
        <v>8</v>
      </c>
      <c r="I16" s="18">
        <f>C16*'Pesi e Budget Iniziale'!$B$16+'Pesi e Budget Iniziale'!$B$17*'CENTROCAMPISTI - GE'!D16+'CENTROCAMPISTI - GE'!E16*'Pesi e Budget Iniziale'!$B$18+'CENTROCAMPISTI - GE'!F16*'Pesi e Budget Iniziale'!$B$19+'Pesi e Budget Iniziale'!$B$20*'CENTROCAMPISTI - GE'!G16+'CENTROCAMPISTI - GE'!H16*'Pesi e Budget Iniziale'!$B$21+'Pesi e Budget Iniziale'!$B$22*VLOOKUP(B16,SQUADRE!$A$2:$B$21,2,FALSE)+VLOOKUP(B16,'FATTORE CASA'!$A$2:$B$21,2,FALSE)*'Pesi e Budget Iniziale'!$B$23+'Pesi e Budget Iniziale'!$B$24*VLOOKUP(B16,ALLENATORE!$A$2:$B$21,2,FALSE)</f>
        <v>83.72890000000001</v>
      </c>
      <c r="J16" s="19">
        <f t="shared" si="2"/>
        <v>37.488394869349051</v>
      </c>
      <c r="K16" s="19">
        <f t="shared" si="0"/>
        <v>37.488394869349051</v>
      </c>
      <c r="L16" s="18">
        <f>C16*'Pesi e Budget Iniziale'!$D$16+'Pesi e Budget Iniziale'!$D$17*'CENTROCAMPISTI - GE'!D16+'CENTROCAMPISTI - GE'!E16*'Pesi e Budget Iniziale'!$D$18+'CENTROCAMPISTI - GE'!F16*'Pesi e Budget Iniziale'!$D$19+'Pesi e Budget Iniziale'!$D$20*'CENTROCAMPISTI - GE'!G16+'CENTROCAMPISTI - GE'!H16*'Pesi e Budget Iniziale'!$D$21+'Pesi e Budget Iniziale'!$D$22*VLOOKUP(B16,SQUADRE!$A$2:$B$21,2,FALSE)+VLOOKUP(B16,'FATTORE CASA'!$A$2:$B$21,2,FALSE)*'Pesi e Budget Iniziale'!$D$23+'Pesi e Budget Iniziale'!$D$24*VLOOKUP(B16,ALLENATORE!$A$2:$B$21,2,FALSE)</f>
        <v>80.578900000000004</v>
      </c>
      <c r="M16" s="19">
        <f t="shared" si="3"/>
        <v>32.016355925170593</v>
      </c>
      <c r="N16" s="19">
        <f t="shared" si="1"/>
        <v>32.016355925170593</v>
      </c>
      <c r="P16" s="12"/>
    </row>
    <row r="17" spans="1:16" ht="12.75" customHeight="1" x14ac:dyDescent="0.15">
      <c r="A17" s="10" t="s">
        <v>158</v>
      </c>
      <c r="B17" s="34" t="s">
        <v>73</v>
      </c>
      <c r="C17" s="34">
        <v>8</v>
      </c>
      <c r="D17" s="34">
        <v>9</v>
      </c>
      <c r="E17" s="34">
        <v>7</v>
      </c>
      <c r="F17" s="34">
        <v>7</v>
      </c>
      <c r="G17" s="34">
        <v>7</v>
      </c>
      <c r="H17" s="34">
        <v>8</v>
      </c>
      <c r="I17" s="18">
        <f>C17*'Pesi e Budget Iniziale'!$B$16+'Pesi e Budget Iniziale'!$B$17*'CENTROCAMPISTI - GE'!D17+'CENTROCAMPISTI - GE'!E17*'Pesi e Budget Iniziale'!$B$18+'CENTROCAMPISTI - GE'!F17*'Pesi e Budget Iniziale'!$B$19+'Pesi e Budget Iniziale'!$B$20*'CENTROCAMPISTI - GE'!G17+'CENTROCAMPISTI - GE'!H17*'Pesi e Budget Iniziale'!$B$21+'Pesi e Budget Iniziale'!$B$22*VLOOKUP(B17,SQUADRE!$A$2:$B$21,2,FALSE)+VLOOKUP(B17,'FATTORE CASA'!$A$2:$B$21,2,FALSE)*'Pesi e Budget Iniziale'!$B$23+'Pesi e Budget Iniziale'!$B$24*VLOOKUP(B17,ALLENATORE!$A$2:$B$21,2,FALSE)</f>
        <v>82.717899999999986</v>
      </c>
      <c r="J17" s="19">
        <f t="shared" si="2"/>
        <v>34.727739083895528</v>
      </c>
      <c r="K17" s="19">
        <f t="shared" si="0"/>
        <v>34.727739083895528</v>
      </c>
      <c r="L17" s="18">
        <f>C17*'Pesi e Budget Iniziale'!$D$16+'Pesi e Budget Iniziale'!$D$17*'CENTROCAMPISTI - GE'!D17+'CENTROCAMPISTI - GE'!E17*'Pesi e Budget Iniziale'!$D$18+'CENTROCAMPISTI - GE'!F17*'Pesi e Budget Iniziale'!$D$19+'Pesi e Budget Iniziale'!$D$20*'CENTROCAMPISTI - GE'!G17+'CENTROCAMPISTI - GE'!H17*'Pesi e Budget Iniziale'!$D$21+'Pesi e Budget Iniziale'!$D$22*VLOOKUP(B17,SQUADRE!$A$2:$B$21,2,FALSE)+VLOOKUP(B17,'FATTORE CASA'!$A$2:$B$21,2,FALSE)*'Pesi e Budget Iniziale'!$D$23+'Pesi e Budget Iniziale'!$D$24*VLOOKUP(B17,ALLENATORE!$A$2:$B$21,2,FALSE)</f>
        <v>79.917900000000003</v>
      </c>
      <c r="M17" s="19">
        <f t="shared" si="3"/>
        <v>30.015882221237504</v>
      </c>
      <c r="N17" s="19">
        <f t="shared" si="1"/>
        <v>30.015882221237504</v>
      </c>
      <c r="P17" s="17"/>
    </row>
    <row r="18" spans="1:16" ht="12.75" customHeight="1" x14ac:dyDescent="0.15">
      <c r="A18" s="10" t="s">
        <v>161</v>
      </c>
      <c r="B18" s="34" t="s">
        <v>133</v>
      </c>
      <c r="C18" s="34">
        <v>7</v>
      </c>
      <c r="D18" s="34">
        <v>9</v>
      </c>
      <c r="E18" s="34">
        <v>6</v>
      </c>
      <c r="F18" s="34">
        <v>9</v>
      </c>
      <c r="G18" s="34">
        <v>6</v>
      </c>
      <c r="H18" s="34">
        <v>9</v>
      </c>
      <c r="I18" s="18">
        <f>C18*'Pesi e Budget Iniziale'!$B$16+'Pesi e Budget Iniziale'!$B$17*'CENTROCAMPISTI - GE'!D18+'CENTROCAMPISTI - GE'!E18*'Pesi e Budget Iniziale'!$B$18+'CENTROCAMPISTI - GE'!F18*'Pesi e Budget Iniziale'!$B$19+'Pesi e Budget Iniziale'!$B$20*'CENTROCAMPISTI - GE'!G18+'CENTROCAMPISTI - GE'!H18*'Pesi e Budget Iniziale'!$B$21+'Pesi e Budget Iniziale'!$B$22*VLOOKUP(B18,SQUADRE!$A$2:$B$21,2,FALSE)+VLOOKUP(B18,'FATTORE CASA'!$A$2:$B$21,2,FALSE)*'Pesi e Budget Iniziale'!$B$23+'Pesi e Budget Iniziale'!$B$24*VLOOKUP(B18,ALLENATORE!$A$2:$B$21,2,FALSE)</f>
        <v>78.971100000000007</v>
      </c>
      <c r="J18" s="19">
        <f t="shared" si="2"/>
        <v>24.49665590195989</v>
      </c>
      <c r="K18" s="19">
        <f t="shared" si="0"/>
        <v>24.49665590195989</v>
      </c>
      <c r="L18" s="18">
        <f>C18*'Pesi e Budget Iniziale'!$D$16+'Pesi e Budget Iniziale'!$D$17*'CENTROCAMPISTI - GE'!D18+'CENTROCAMPISTI - GE'!E18*'Pesi e Budget Iniziale'!$D$18+'CENTROCAMPISTI - GE'!F18*'Pesi e Budget Iniziale'!$D$19+'Pesi e Budget Iniziale'!$D$20*'CENTROCAMPISTI - GE'!G18+'CENTROCAMPISTI - GE'!H18*'Pesi e Budget Iniziale'!$D$21+'Pesi e Budget Iniziale'!$D$22*VLOOKUP(B18,SQUADRE!$A$2:$B$21,2,FALSE)+VLOOKUP(B18,'FATTORE CASA'!$A$2:$B$21,2,FALSE)*'Pesi e Budget Iniziale'!$D$23+'Pesi e Budget Iniziale'!$D$24*VLOOKUP(B18,ALLENATORE!$A$2:$B$21,2,FALSE)</f>
        <v>76.421099999999996</v>
      </c>
      <c r="M18" s="19">
        <f t="shared" si="3"/>
        <v>19.433043419553329</v>
      </c>
      <c r="N18" s="19">
        <f t="shared" si="1"/>
        <v>19.433043419553329</v>
      </c>
      <c r="P18" s="12"/>
    </row>
    <row r="19" spans="1:16" ht="12.75" customHeight="1" x14ac:dyDescent="0.15">
      <c r="A19" s="10" t="s">
        <v>164</v>
      </c>
      <c r="B19" s="34" t="s">
        <v>87</v>
      </c>
      <c r="C19" s="34">
        <v>9</v>
      </c>
      <c r="D19" s="34">
        <v>8</v>
      </c>
      <c r="E19" s="34">
        <v>8</v>
      </c>
      <c r="F19" s="34">
        <v>8</v>
      </c>
      <c r="G19" s="34">
        <v>5</v>
      </c>
      <c r="H19" s="34">
        <v>8</v>
      </c>
      <c r="I19" s="18">
        <f>C19*'Pesi e Budget Iniziale'!$B$16+'Pesi e Budget Iniziale'!$B$17*'CENTROCAMPISTI - GE'!D19+'CENTROCAMPISTI - GE'!E19*'Pesi e Budget Iniziale'!$B$18+'CENTROCAMPISTI - GE'!F19*'Pesi e Budget Iniziale'!$B$19+'Pesi e Budget Iniziale'!$B$20*'CENTROCAMPISTI - GE'!G19+'CENTROCAMPISTI - GE'!H19*'Pesi e Budget Iniziale'!$B$21+'Pesi e Budget Iniziale'!$B$22*VLOOKUP(B19,SQUADRE!$A$2:$B$21,2,FALSE)+VLOOKUP(B19,'FATTORE CASA'!$A$2:$B$21,2,FALSE)*'Pesi e Budget Iniziale'!$B$23+'Pesi e Budget Iniziale'!$B$24*VLOOKUP(B19,ALLENATORE!$A$2:$B$21,2,FALSE)</f>
        <v>82.199600000000004</v>
      </c>
      <c r="J19" s="19">
        <f t="shared" si="2"/>
        <v>33.31245926826697</v>
      </c>
      <c r="K19" s="19">
        <f t="shared" si="0"/>
        <v>33.31245926826697</v>
      </c>
      <c r="L19" s="18">
        <f>C19*'Pesi e Budget Iniziale'!$D$16+'Pesi e Budget Iniziale'!$D$17*'CENTROCAMPISTI - GE'!D19+'CENTROCAMPISTI - GE'!E19*'Pesi e Budget Iniziale'!$D$18+'CENTROCAMPISTI - GE'!F19*'Pesi e Budget Iniziale'!$D$19+'Pesi e Budget Iniziale'!$D$20*'CENTROCAMPISTI - GE'!G19+'CENTROCAMPISTI - GE'!H19*'Pesi e Budget Iniziale'!$D$21+'Pesi e Budget Iniziale'!$D$22*VLOOKUP(B19,SQUADRE!$A$2:$B$21,2,FALSE)+VLOOKUP(B19,'FATTORE CASA'!$A$2:$B$21,2,FALSE)*'Pesi e Budget Iniziale'!$D$23+'Pesi e Budget Iniziale'!$D$24*VLOOKUP(B19,ALLENATORE!$A$2:$B$21,2,FALSE)</f>
        <v>78.999600000000001</v>
      </c>
      <c r="M19" s="19">
        <f t="shared" si="3"/>
        <v>27.236706726045732</v>
      </c>
      <c r="N19" s="19">
        <f t="shared" si="1"/>
        <v>27.236706726045732</v>
      </c>
      <c r="P19" s="17"/>
    </row>
    <row r="20" spans="1:16" ht="12.75" customHeight="1" x14ac:dyDescent="0.15">
      <c r="A20" s="10" t="s">
        <v>167</v>
      </c>
      <c r="B20" s="34" t="s">
        <v>69</v>
      </c>
      <c r="C20" s="34">
        <v>8</v>
      </c>
      <c r="D20" s="34">
        <v>9</v>
      </c>
      <c r="E20" s="34">
        <v>7</v>
      </c>
      <c r="F20" s="34">
        <v>7</v>
      </c>
      <c r="G20" s="34">
        <v>6</v>
      </c>
      <c r="H20" s="34">
        <v>8</v>
      </c>
      <c r="I20" s="18">
        <f>C20*'Pesi e Budget Iniziale'!$B$16+'Pesi e Budget Iniziale'!$B$17*'CENTROCAMPISTI - GE'!D20+'CENTROCAMPISTI - GE'!E20*'Pesi e Budget Iniziale'!$B$18+'CENTROCAMPISTI - GE'!F20*'Pesi e Budget Iniziale'!$B$19+'Pesi e Budget Iniziale'!$B$20*'CENTROCAMPISTI - GE'!G20+'CENTROCAMPISTI - GE'!H20*'Pesi e Budget Iniziale'!$B$21+'Pesi e Budget Iniziale'!$B$22*VLOOKUP(B20,SQUADRE!$A$2:$B$21,2,FALSE)+VLOOKUP(B20,'FATTORE CASA'!$A$2:$B$21,2,FALSE)*'Pesi e Budget Iniziale'!$B$23+'Pesi e Budget Iniziale'!$B$24*VLOOKUP(B20,ALLENATORE!$A$2:$B$21,2,FALSE)</f>
        <v>84.658100000000005</v>
      </c>
      <c r="J20" s="19">
        <f t="shared" si="2"/>
        <v>40.025686022507628</v>
      </c>
      <c r="K20" s="19">
        <f t="shared" si="0"/>
        <v>40.025686022507628</v>
      </c>
      <c r="L20" s="18">
        <f>C20*'Pesi e Budget Iniziale'!$D$16+'Pesi e Budget Iniziale'!$D$17*'CENTROCAMPISTI - GE'!D20+'CENTROCAMPISTI - GE'!E20*'Pesi e Budget Iniziale'!$D$18+'CENTROCAMPISTI - GE'!F20*'Pesi e Budget Iniziale'!$D$19+'Pesi e Budget Iniziale'!$D$20*'CENTROCAMPISTI - GE'!G20+'CENTROCAMPISTI - GE'!H20*'Pesi e Budget Iniziale'!$D$21+'Pesi e Budget Iniziale'!$D$22*VLOOKUP(B20,SQUADRE!$A$2:$B$21,2,FALSE)+VLOOKUP(B20,'FATTORE CASA'!$A$2:$B$21,2,FALSE)*'Pesi e Budget Iniziale'!$D$23+'Pesi e Budget Iniziale'!$D$24*VLOOKUP(B20,ALLENATORE!$A$2:$B$21,2,FALSE)</f>
        <v>81.858099999999993</v>
      </c>
      <c r="M20" s="19">
        <f t="shared" si="3"/>
        <v>35.887771904098258</v>
      </c>
      <c r="N20" s="19">
        <f t="shared" si="1"/>
        <v>35.887771904098258</v>
      </c>
      <c r="P20" s="17"/>
    </row>
    <row r="21" spans="1:16" ht="12.75" customHeight="1" x14ac:dyDescent="0.15">
      <c r="A21" s="10" t="s">
        <v>170</v>
      </c>
      <c r="B21" s="34" t="s">
        <v>90</v>
      </c>
      <c r="C21" s="34">
        <v>9</v>
      </c>
      <c r="D21" s="34">
        <v>9</v>
      </c>
      <c r="E21" s="34">
        <v>7</v>
      </c>
      <c r="F21" s="34">
        <v>7</v>
      </c>
      <c r="G21" s="34">
        <v>6</v>
      </c>
      <c r="H21" s="34">
        <v>7</v>
      </c>
      <c r="I21" s="18">
        <f>C21*'Pesi e Budget Iniziale'!$B$16+'Pesi e Budget Iniziale'!$B$17*'CENTROCAMPISTI - GE'!D21+'CENTROCAMPISTI - GE'!E21*'Pesi e Budget Iniziale'!$B$18+'CENTROCAMPISTI - GE'!F21*'Pesi e Budget Iniziale'!$B$19+'Pesi e Budget Iniziale'!$B$20*'CENTROCAMPISTI - GE'!G21+'CENTROCAMPISTI - GE'!H21*'Pesi e Budget Iniziale'!$B$21+'Pesi e Budget Iniziale'!$B$22*VLOOKUP(B21,SQUADRE!$A$2:$B$21,2,FALSE)+VLOOKUP(B21,'FATTORE CASA'!$A$2:$B$21,2,FALSE)*'Pesi e Budget Iniziale'!$B$23+'Pesi e Budget Iniziale'!$B$24*VLOOKUP(B21,ALLENATORE!$A$2:$B$21,2,FALSE)</f>
        <v>81.31910000000002</v>
      </c>
      <c r="J21" s="19">
        <f t="shared" si="2"/>
        <v>30.908149259274175</v>
      </c>
      <c r="K21" s="19">
        <f t="shared" si="0"/>
        <v>30.908149259274175</v>
      </c>
      <c r="L21" s="18">
        <f>C21*'Pesi e Budget Iniziale'!$D$16+'Pesi e Budget Iniziale'!$D$17*'CENTROCAMPISTI - GE'!D21+'CENTROCAMPISTI - GE'!E21*'Pesi e Budget Iniziale'!$D$18+'CENTROCAMPISTI - GE'!F21*'Pesi e Budget Iniziale'!$D$19+'Pesi e Budget Iniziale'!$D$20*'CENTROCAMPISTI - GE'!G21+'CENTROCAMPISTI - GE'!H21*'Pesi e Budget Iniziale'!$D$21+'Pesi e Budget Iniziale'!$D$22*VLOOKUP(B21,SQUADRE!$A$2:$B$21,2,FALSE)+VLOOKUP(B21,'FATTORE CASA'!$A$2:$B$21,2,FALSE)*'Pesi e Budget Iniziale'!$D$23+'Pesi e Budget Iniziale'!$D$24*VLOOKUP(B21,ALLENATORE!$A$2:$B$21,2,FALSE)</f>
        <v>78.519100000000009</v>
      </c>
      <c r="M21" s="19">
        <f t="shared" si="3"/>
        <v>25.782504585743411</v>
      </c>
      <c r="N21" s="19">
        <f t="shared" si="1"/>
        <v>25.782504585743411</v>
      </c>
      <c r="P21" s="17"/>
    </row>
    <row r="22" spans="1:16" ht="12.75" customHeight="1" x14ac:dyDescent="0.15">
      <c r="A22" s="10" t="s">
        <v>172</v>
      </c>
      <c r="B22" s="34" t="s">
        <v>52</v>
      </c>
      <c r="C22" s="34">
        <v>7</v>
      </c>
      <c r="D22" s="34">
        <v>8</v>
      </c>
      <c r="E22" s="34">
        <v>8</v>
      </c>
      <c r="F22" s="34">
        <v>7</v>
      </c>
      <c r="G22" s="34">
        <v>7</v>
      </c>
      <c r="H22" s="34">
        <v>8</v>
      </c>
      <c r="I22" s="18">
        <f>C22*'Pesi e Budget Iniziale'!$B$16+'Pesi e Budget Iniziale'!$B$17*'CENTROCAMPISTI - GE'!D22+'CENTROCAMPISTI - GE'!E22*'Pesi e Budget Iniziale'!$B$18+'CENTROCAMPISTI - GE'!F22*'Pesi e Budget Iniziale'!$B$19+'Pesi e Budget Iniziale'!$B$20*'CENTROCAMPISTI - GE'!G22+'CENTROCAMPISTI - GE'!H22*'Pesi e Budget Iniziale'!$B$21+'Pesi e Budget Iniziale'!$B$22*VLOOKUP(B22,SQUADRE!$A$2:$B$21,2,FALSE)+VLOOKUP(B22,'FATTORE CASA'!$A$2:$B$21,2,FALSE)*'Pesi e Budget Iniziale'!$B$23+'Pesi e Budget Iniziale'!$B$24*VLOOKUP(B22,ALLENATORE!$A$2:$B$21,2,FALSE)</f>
        <v>84.875099999999989</v>
      </c>
      <c r="J22" s="19">
        <f t="shared" si="2"/>
        <v>40.618230340453579</v>
      </c>
      <c r="K22" s="19">
        <f t="shared" si="0"/>
        <v>40.618230340453579</v>
      </c>
      <c r="L22" s="18">
        <f>C22*'Pesi e Budget Iniziale'!$D$16+'Pesi e Budget Iniziale'!$D$17*'CENTROCAMPISTI - GE'!D22+'CENTROCAMPISTI - GE'!E22*'Pesi e Budget Iniziale'!$D$18+'CENTROCAMPISTI - GE'!F22*'Pesi e Budget Iniziale'!$D$19+'Pesi e Budget Iniziale'!$D$20*'CENTROCAMPISTI - GE'!G22+'CENTROCAMPISTI - GE'!H22*'Pesi e Budget Iniziale'!$D$21+'Pesi e Budget Iniziale'!$D$22*VLOOKUP(B22,SQUADRE!$A$2:$B$21,2,FALSE)+VLOOKUP(B22,'FATTORE CASA'!$A$2:$B$21,2,FALSE)*'Pesi e Budget Iniziale'!$D$23+'Pesi e Budget Iniziale'!$D$24*VLOOKUP(B22,ALLENATORE!$A$2:$B$21,2,FALSE)</f>
        <v>81.725099999999998</v>
      </c>
      <c r="M22" s="19">
        <f t="shared" si="3"/>
        <v>35.485256015107197</v>
      </c>
      <c r="N22" s="19">
        <f t="shared" si="1"/>
        <v>35.485256015107197</v>
      </c>
      <c r="P22" s="17"/>
    </row>
    <row r="23" spans="1:16" ht="12.75" customHeight="1" x14ac:dyDescent="0.15">
      <c r="A23" s="10" t="s">
        <v>176</v>
      </c>
      <c r="B23" s="34" t="s">
        <v>90</v>
      </c>
      <c r="C23" s="34">
        <v>9</v>
      </c>
      <c r="D23" s="34">
        <v>9</v>
      </c>
      <c r="E23" s="34">
        <v>7</v>
      </c>
      <c r="F23" s="34">
        <v>7</v>
      </c>
      <c r="G23" s="34">
        <v>6</v>
      </c>
      <c r="H23" s="34">
        <v>7</v>
      </c>
      <c r="I23" s="18">
        <f>C23*'Pesi e Budget Iniziale'!$B$16+'Pesi e Budget Iniziale'!$B$17*'CENTROCAMPISTI - GE'!D23+'CENTROCAMPISTI - GE'!E23*'Pesi e Budget Iniziale'!$B$18+'CENTROCAMPISTI - GE'!F23*'Pesi e Budget Iniziale'!$B$19+'Pesi e Budget Iniziale'!$B$20*'CENTROCAMPISTI - GE'!G23+'CENTROCAMPISTI - GE'!H23*'Pesi e Budget Iniziale'!$B$21+'Pesi e Budget Iniziale'!$B$22*VLOOKUP(B23,SQUADRE!$A$2:$B$21,2,FALSE)+VLOOKUP(B23,'FATTORE CASA'!$A$2:$B$21,2,FALSE)*'Pesi e Budget Iniziale'!$B$23+'Pesi e Budget Iniziale'!$B$24*VLOOKUP(B23,ALLENATORE!$A$2:$B$21,2,FALSE)</f>
        <v>81.31910000000002</v>
      </c>
      <c r="J23" s="19">
        <f t="shared" si="2"/>
        <v>30.908149259274175</v>
      </c>
      <c r="K23" s="19">
        <f t="shared" si="0"/>
        <v>30.908149259274175</v>
      </c>
      <c r="L23" s="18">
        <f>C23*'Pesi e Budget Iniziale'!$D$16+'Pesi e Budget Iniziale'!$D$17*'CENTROCAMPISTI - GE'!D23+'CENTROCAMPISTI - GE'!E23*'Pesi e Budget Iniziale'!$D$18+'CENTROCAMPISTI - GE'!F23*'Pesi e Budget Iniziale'!$D$19+'Pesi e Budget Iniziale'!$D$20*'CENTROCAMPISTI - GE'!G23+'CENTROCAMPISTI - GE'!H23*'Pesi e Budget Iniziale'!$D$21+'Pesi e Budget Iniziale'!$D$22*VLOOKUP(B23,SQUADRE!$A$2:$B$21,2,FALSE)+VLOOKUP(B23,'FATTORE CASA'!$A$2:$B$21,2,FALSE)*'Pesi e Budget Iniziale'!$D$23+'Pesi e Budget Iniziale'!$D$24*VLOOKUP(B23,ALLENATORE!$A$2:$B$21,2,FALSE)</f>
        <v>78.519100000000009</v>
      </c>
      <c r="M23" s="19">
        <f t="shared" si="3"/>
        <v>25.782504585743411</v>
      </c>
      <c r="N23" s="19">
        <f t="shared" si="1"/>
        <v>25.782504585743411</v>
      </c>
      <c r="P23" s="17"/>
    </row>
    <row r="24" spans="1:16" ht="12.75" customHeight="1" x14ac:dyDescent="0.15">
      <c r="A24" s="10" t="s">
        <v>179</v>
      </c>
      <c r="B24" s="34" t="s">
        <v>98</v>
      </c>
      <c r="C24" s="34">
        <v>8</v>
      </c>
      <c r="D24" s="34">
        <v>8</v>
      </c>
      <c r="E24" s="34">
        <v>8</v>
      </c>
      <c r="F24" s="34">
        <v>8</v>
      </c>
      <c r="G24" s="34">
        <v>5</v>
      </c>
      <c r="H24" s="34">
        <v>8</v>
      </c>
      <c r="I24" s="18">
        <f>C24*'Pesi e Budget Iniziale'!$B$16+'Pesi e Budget Iniziale'!$B$17*'CENTROCAMPISTI - GE'!D24+'CENTROCAMPISTI - GE'!E24*'Pesi e Budget Iniziale'!$B$18+'CENTROCAMPISTI - GE'!F24*'Pesi e Budget Iniziale'!$B$19+'Pesi e Budget Iniziale'!$B$20*'CENTROCAMPISTI - GE'!G24+'CENTROCAMPISTI - GE'!H24*'Pesi e Budget Iniziale'!$B$21+'Pesi e Budget Iniziale'!$B$22*VLOOKUP(B24,SQUADRE!$A$2:$B$21,2,FALSE)+VLOOKUP(B24,'FATTORE CASA'!$A$2:$B$21,2,FALSE)*'Pesi e Budget Iniziale'!$B$23+'Pesi e Budget Iniziale'!$B$24*VLOOKUP(B24,ALLENATORE!$A$2:$B$21,2,FALSE)</f>
        <v>77.714299999999994</v>
      </c>
      <c r="J24" s="19">
        <f t="shared" si="2"/>
        <v>21.064813972031182</v>
      </c>
      <c r="K24" s="19">
        <f t="shared" si="0"/>
        <v>21.064813972031182</v>
      </c>
      <c r="L24" s="18">
        <f>C24*'Pesi e Budget Iniziale'!$D$16+'Pesi e Budget Iniziale'!$D$17*'CENTROCAMPISTI - GE'!D24+'CENTROCAMPISTI - GE'!E24*'Pesi e Budget Iniziale'!$D$18+'CENTROCAMPISTI - GE'!F24*'Pesi e Budget Iniziale'!$D$19+'Pesi e Budget Iniziale'!$D$20*'CENTROCAMPISTI - GE'!G24+'CENTROCAMPISTI - GE'!H24*'Pesi e Budget Iniziale'!$D$21+'Pesi e Budget Iniziale'!$D$22*VLOOKUP(B24,SQUADRE!$A$2:$B$21,2,FALSE)+VLOOKUP(B24,'FATTORE CASA'!$A$2:$B$21,2,FALSE)*'Pesi e Budget Iniziale'!$D$23+'Pesi e Budget Iniziale'!$D$24*VLOOKUP(B24,ALLENATORE!$A$2:$B$21,2,FALSE)</f>
        <v>74.514299999999992</v>
      </c>
      <c r="M24" s="19">
        <f t="shared" si="3"/>
        <v>13.66223667422863</v>
      </c>
      <c r="N24" s="19">
        <f t="shared" si="1"/>
        <v>13.66223667422863</v>
      </c>
      <c r="P24" s="17"/>
    </row>
    <row r="25" spans="1:16" ht="12.75" customHeight="1" x14ac:dyDescent="0.15">
      <c r="A25" s="10" t="s">
        <v>182</v>
      </c>
      <c r="B25" s="34" t="s">
        <v>52</v>
      </c>
      <c r="C25" s="34">
        <v>9</v>
      </c>
      <c r="D25" s="34">
        <v>7</v>
      </c>
      <c r="E25" s="34">
        <v>8</v>
      </c>
      <c r="F25" s="34">
        <v>7</v>
      </c>
      <c r="G25" s="34">
        <v>6</v>
      </c>
      <c r="H25" s="34">
        <v>7</v>
      </c>
      <c r="I25" s="18">
        <f>C25*'Pesi e Budget Iniziale'!$B$16+'Pesi e Budget Iniziale'!$B$17*'CENTROCAMPISTI - GE'!D25+'CENTROCAMPISTI - GE'!E25*'Pesi e Budget Iniziale'!$B$18+'CENTROCAMPISTI - GE'!F25*'Pesi e Budget Iniziale'!$B$19+'Pesi e Budget Iniziale'!$B$20*'CENTROCAMPISTI - GE'!G25+'CENTROCAMPISTI - GE'!H25*'Pesi e Budget Iniziale'!$B$21+'Pesi e Budget Iniziale'!$B$22*VLOOKUP(B25,SQUADRE!$A$2:$B$21,2,FALSE)+VLOOKUP(B25,'FATTORE CASA'!$A$2:$B$21,2,FALSE)*'Pesi e Budget Iniziale'!$B$23+'Pesi e Budget Iniziale'!$B$24*VLOOKUP(B25,ALLENATORE!$A$2:$B$21,2,FALSE)</f>
        <v>83.662599999999998</v>
      </c>
      <c r="J25" s="19">
        <f t="shared" si="2"/>
        <v>37.307354831193166</v>
      </c>
      <c r="K25" s="19">
        <f t="shared" si="0"/>
        <v>37.307354831193166</v>
      </c>
      <c r="L25" s="18">
        <f>C25*'Pesi e Budget Iniziale'!$D$16+'Pesi e Budget Iniziale'!$D$17*'CENTROCAMPISTI - GE'!D25+'CENTROCAMPISTI - GE'!E25*'Pesi e Budget Iniziale'!$D$18+'CENTROCAMPISTI - GE'!F25*'Pesi e Budget Iniziale'!$D$19+'Pesi e Budget Iniziale'!$D$20*'CENTROCAMPISTI - GE'!G25+'CENTROCAMPISTI - GE'!H25*'Pesi e Budget Iniziale'!$D$21+'Pesi e Budget Iniziale'!$D$22*VLOOKUP(B25,SQUADRE!$A$2:$B$21,2,FALSE)+VLOOKUP(B25,'FATTORE CASA'!$A$2:$B$21,2,FALSE)*'Pesi e Budget Iniziale'!$D$23+'Pesi e Budget Iniziale'!$D$24*VLOOKUP(B25,ALLENATORE!$A$2:$B$21,2,FALSE)</f>
        <v>80.512600000000006</v>
      </c>
      <c r="M25" s="19">
        <f t="shared" si="3"/>
        <v>31.815703267726171</v>
      </c>
      <c r="N25" s="19">
        <f t="shared" si="1"/>
        <v>31.815703267726171</v>
      </c>
      <c r="P25" s="17"/>
    </row>
    <row r="26" spans="1:16" ht="12.75" customHeight="1" x14ac:dyDescent="0.15">
      <c r="A26" s="10" t="s">
        <v>185</v>
      </c>
      <c r="B26" s="34" t="s">
        <v>117</v>
      </c>
      <c r="C26" s="34">
        <v>8</v>
      </c>
      <c r="D26" s="34">
        <v>9</v>
      </c>
      <c r="E26" s="34">
        <v>6</v>
      </c>
      <c r="F26" s="34">
        <v>8</v>
      </c>
      <c r="G26" s="34">
        <v>6</v>
      </c>
      <c r="H26" s="34">
        <v>7</v>
      </c>
      <c r="I26" s="18">
        <f>C26*'Pesi e Budget Iniziale'!$B$16+'Pesi e Budget Iniziale'!$B$17*'CENTROCAMPISTI - GE'!D26+'CENTROCAMPISTI - GE'!E26*'Pesi e Budget Iniziale'!$B$18+'CENTROCAMPISTI - GE'!F26*'Pesi e Budget Iniziale'!$B$19+'Pesi e Budget Iniziale'!$B$20*'CENTROCAMPISTI - GE'!G26+'CENTROCAMPISTI - GE'!H26*'Pesi e Budget Iniziale'!$B$21+'Pesi e Budget Iniziale'!$B$22*VLOOKUP(B26,SQUADRE!$A$2:$B$21,2,FALSE)+VLOOKUP(B26,'FATTORE CASA'!$A$2:$B$21,2,FALSE)*'Pesi e Budget Iniziale'!$B$23+'Pesi e Budget Iniziale'!$B$24*VLOOKUP(B26,ALLENATORE!$A$2:$B$21,2,FALSE)</f>
        <v>78.745799999999988</v>
      </c>
      <c r="J26" s="19">
        <f t="shared" si="2"/>
        <v>23.88144744650716</v>
      </c>
      <c r="K26" s="19">
        <f t="shared" si="0"/>
        <v>23.88144744650716</v>
      </c>
      <c r="L26" s="18">
        <f>C26*'Pesi e Budget Iniziale'!$D$16+'Pesi e Budget Iniziale'!$D$17*'CENTROCAMPISTI - GE'!D26+'CENTROCAMPISTI - GE'!E26*'Pesi e Budget Iniziale'!$D$18+'CENTROCAMPISTI - GE'!F26*'Pesi e Budget Iniziale'!$D$19+'Pesi e Budget Iniziale'!$D$20*'CENTROCAMPISTI - GE'!G26+'CENTROCAMPISTI - GE'!H26*'Pesi e Budget Iniziale'!$D$21+'Pesi e Budget Iniziale'!$D$22*VLOOKUP(B26,SQUADRE!$A$2:$B$21,2,FALSE)+VLOOKUP(B26,'FATTORE CASA'!$A$2:$B$21,2,FALSE)*'Pesi e Budget Iniziale'!$D$23+'Pesi e Budget Iniziale'!$D$24*VLOOKUP(B26,ALLENATORE!$A$2:$B$21,2,FALSE)</f>
        <v>76.245799999999988</v>
      </c>
      <c r="M26" s="19">
        <f t="shared" si="3"/>
        <v>18.902509319251536</v>
      </c>
      <c r="N26" s="19">
        <f t="shared" si="1"/>
        <v>18.902509319251536</v>
      </c>
      <c r="P26" s="17"/>
    </row>
    <row r="27" spans="1:16" ht="12.75" customHeight="1" x14ac:dyDescent="0.15">
      <c r="A27" s="10" t="s">
        <v>187</v>
      </c>
      <c r="B27" s="34" t="s">
        <v>52</v>
      </c>
      <c r="C27" s="34">
        <v>8</v>
      </c>
      <c r="D27" s="34">
        <v>7</v>
      </c>
      <c r="E27" s="34">
        <v>8</v>
      </c>
      <c r="F27" s="34">
        <v>7</v>
      </c>
      <c r="G27" s="34">
        <v>7</v>
      </c>
      <c r="H27" s="34">
        <v>7</v>
      </c>
      <c r="I27" s="18">
        <f>C27*'Pesi e Budget Iniziale'!$B$16+'Pesi e Budget Iniziale'!$B$17*'CENTROCAMPISTI - GE'!D27+'CENTROCAMPISTI - GE'!E27*'Pesi e Budget Iniziale'!$B$18+'CENTROCAMPISTI - GE'!F27*'Pesi e Budget Iniziale'!$B$19+'Pesi e Budget Iniziale'!$B$20*'CENTROCAMPISTI - GE'!G27+'CENTROCAMPISTI - GE'!H27*'Pesi e Budget Iniziale'!$B$21+'Pesi e Budget Iniziale'!$B$22*VLOOKUP(B27,SQUADRE!$A$2:$B$21,2,FALSE)+VLOOKUP(B27,'FATTORE CASA'!$A$2:$B$21,2,FALSE)*'Pesi e Budget Iniziale'!$B$23+'Pesi e Budget Iniziale'!$B$24*VLOOKUP(B27,ALLENATORE!$A$2:$B$21,2,FALSE)</f>
        <v>83.662599999999998</v>
      </c>
      <c r="J27" s="19">
        <f t="shared" si="2"/>
        <v>37.307354831193166</v>
      </c>
      <c r="K27" s="19">
        <f t="shared" si="0"/>
        <v>37.307354831193166</v>
      </c>
      <c r="L27" s="18">
        <f>C27*'Pesi e Budget Iniziale'!$D$16+'Pesi e Budget Iniziale'!$D$17*'CENTROCAMPISTI - GE'!D27+'CENTROCAMPISTI - GE'!E27*'Pesi e Budget Iniziale'!$D$18+'CENTROCAMPISTI - GE'!F27*'Pesi e Budget Iniziale'!$D$19+'Pesi e Budget Iniziale'!$D$20*'CENTROCAMPISTI - GE'!G27+'CENTROCAMPISTI - GE'!H27*'Pesi e Budget Iniziale'!$D$21+'Pesi e Budget Iniziale'!$D$22*VLOOKUP(B27,SQUADRE!$A$2:$B$21,2,FALSE)+VLOOKUP(B27,'FATTORE CASA'!$A$2:$B$21,2,FALSE)*'Pesi e Budget Iniziale'!$D$23+'Pesi e Budget Iniziale'!$D$24*VLOOKUP(B27,ALLENATORE!$A$2:$B$21,2,FALSE)</f>
        <v>80.512600000000006</v>
      </c>
      <c r="M27" s="19">
        <f t="shared" si="3"/>
        <v>31.815703267726171</v>
      </c>
      <c r="N27" s="19">
        <f t="shared" si="1"/>
        <v>31.815703267726171</v>
      </c>
      <c r="P27" s="17"/>
    </row>
    <row r="28" spans="1:16" ht="12.75" customHeight="1" x14ac:dyDescent="0.15">
      <c r="A28" s="10" t="s">
        <v>191</v>
      </c>
      <c r="B28" s="34" t="s">
        <v>121</v>
      </c>
      <c r="C28" s="34">
        <v>9</v>
      </c>
      <c r="D28" s="34">
        <v>9</v>
      </c>
      <c r="E28" s="34">
        <v>6</v>
      </c>
      <c r="F28" s="34">
        <v>7</v>
      </c>
      <c r="G28" s="34">
        <v>5</v>
      </c>
      <c r="H28" s="34">
        <v>8</v>
      </c>
      <c r="I28" s="18">
        <f>C28*'Pesi e Budget Iniziale'!$B$16+'Pesi e Budget Iniziale'!$B$17*'CENTROCAMPISTI - GE'!D28+'CENTROCAMPISTI - GE'!E28*'Pesi e Budget Iniziale'!$B$18+'CENTROCAMPISTI - GE'!F28*'Pesi e Budget Iniziale'!$B$19+'Pesi e Budget Iniziale'!$B$20*'CENTROCAMPISTI - GE'!G28+'CENTROCAMPISTI - GE'!H28*'Pesi e Budget Iniziale'!$B$21+'Pesi e Budget Iniziale'!$B$22*VLOOKUP(B28,SQUADRE!$A$2:$B$21,2,FALSE)+VLOOKUP(B28,'FATTORE CASA'!$A$2:$B$21,2,FALSE)*'Pesi e Budget Iniziale'!$B$23+'Pesi e Budget Iniziale'!$B$24*VLOOKUP(B28,ALLENATORE!$A$2:$B$21,2,FALSE)</f>
        <v>74.452100000000002</v>
      </c>
      <c r="J28" s="19">
        <f t="shared" si="2"/>
        <v>12.156988746209009</v>
      </c>
      <c r="K28" s="19">
        <f t="shared" si="0"/>
        <v>12.156988746209009</v>
      </c>
      <c r="L28" s="18">
        <f>C28*'Pesi e Budget Iniziale'!$D$16+'Pesi e Budget Iniziale'!$D$17*'CENTROCAMPISTI - GE'!D28+'CENTROCAMPISTI - GE'!E28*'Pesi e Budget Iniziale'!$D$18+'CENTROCAMPISTI - GE'!F28*'Pesi e Budget Iniziale'!$D$19+'Pesi e Budget Iniziale'!$D$20*'CENTROCAMPISTI - GE'!G28+'CENTROCAMPISTI - GE'!H28*'Pesi e Budget Iniziale'!$D$21+'Pesi e Budget Iniziale'!$D$22*VLOOKUP(B28,SQUADRE!$A$2:$B$21,2,FALSE)+VLOOKUP(B28,'FATTORE CASA'!$A$2:$B$21,2,FALSE)*'Pesi e Budget Iniziale'!$D$23+'Pesi e Budget Iniziale'!$D$24*VLOOKUP(B28,ALLENATORE!$A$2:$B$21,2,FALSE)</f>
        <v>72.002099999999999</v>
      </c>
      <c r="M28" s="19">
        <f t="shared" si="3"/>
        <v>6.059226025180692</v>
      </c>
      <c r="N28" s="19">
        <f t="shared" si="1"/>
        <v>6.059226025180692</v>
      </c>
      <c r="P28" s="17"/>
    </row>
    <row r="29" spans="1:16" ht="12.75" customHeight="1" x14ac:dyDescent="0.15">
      <c r="A29" s="10" t="s">
        <v>194</v>
      </c>
      <c r="B29" s="34" t="s">
        <v>19</v>
      </c>
      <c r="C29" s="34">
        <v>7</v>
      </c>
      <c r="D29" s="34">
        <v>8</v>
      </c>
      <c r="E29" s="34">
        <v>8</v>
      </c>
      <c r="F29" s="34">
        <v>7</v>
      </c>
      <c r="G29" s="34">
        <v>6</v>
      </c>
      <c r="H29" s="34">
        <v>8</v>
      </c>
      <c r="I29" s="18">
        <f>C29*'Pesi e Budget Iniziale'!$B$16+'Pesi e Budget Iniziale'!$B$17*'CENTROCAMPISTI - GE'!D29+'CENTROCAMPISTI - GE'!E29*'Pesi e Budget Iniziale'!$B$18+'CENTROCAMPISTI - GE'!F29*'Pesi e Budget Iniziale'!$B$19+'Pesi e Budget Iniziale'!$B$20*'CENTROCAMPISTI - GE'!G29+'CENTROCAMPISTI - GE'!H29*'Pesi e Budget Iniziale'!$B$21+'Pesi e Budget Iniziale'!$B$22*VLOOKUP(B29,SQUADRE!$A$2:$B$21,2,FALSE)+VLOOKUP(B29,'FATTORE CASA'!$A$2:$B$21,2,FALSE)*'Pesi e Budget Iniziale'!$B$23+'Pesi e Budget Iniziale'!$B$24*VLOOKUP(B29,ALLENATORE!$A$2:$B$21,2,FALSE)</f>
        <v>81.062300000000008</v>
      </c>
      <c r="J29" s="19">
        <f t="shared" si="2"/>
        <v>30.206926306055102</v>
      </c>
      <c r="K29" s="19">
        <f t="shared" si="0"/>
        <v>30.206926306055102</v>
      </c>
      <c r="L29" s="18">
        <f>C29*'Pesi e Budget Iniziale'!$D$16+'Pesi e Budget Iniziale'!$D$17*'CENTROCAMPISTI - GE'!D29+'CENTROCAMPISTI - GE'!E29*'Pesi e Budget Iniziale'!$D$18+'CENTROCAMPISTI - GE'!F29*'Pesi e Budget Iniziale'!$D$19+'Pesi e Budget Iniziale'!$D$20*'CENTROCAMPISTI - GE'!G29+'CENTROCAMPISTI - GE'!H29*'Pesi e Budget Iniziale'!$D$21+'Pesi e Budget Iniziale'!$D$22*VLOOKUP(B29,SQUADRE!$A$2:$B$21,2,FALSE)+VLOOKUP(B29,'FATTORE CASA'!$A$2:$B$21,2,FALSE)*'Pesi e Budget Iniziale'!$D$23+'Pesi e Budget Iniziale'!$D$24*VLOOKUP(B29,ALLENATORE!$A$2:$B$21,2,FALSE)</f>
        <v>77.912300000000002</v>
      </c>
      <c r="M29" s="19">
        <f t="shared" si="3"/>
        <v>23.946063672662298</v>
      </c>
      <c r="N29" s="19">
        <f t="shared" si="1"/>
        <v>23.946063672662298</v>
      </c>
      <c r="P29" s="17"/>
    </row>
    <row r="30" spans="1:16" ht="12.75" customHeight="1" x14ac:dyDescent="0.15">
      <c r="A30" s="10" t="s">
        <v>197</v>
      </c>
      <c r="B30" s="34" t="s">
        <v>73</v>
      </c>
      <c r="C30" s="34">
        <v>8</v>
      </c>
      <c r="D30" s="34">
        <v>9</v>
      </c>
      <c r="E30" s="34">
        <v>7</v>
      </c>
      <c r="F30" s="34">
        <v>6</v>
      </c>
      <c r="G30" s="34">
        <v>6</v>
      </c>
      <c r="H30" s="34">
        <v>8</v>
      </c>
      <c r="I30" s="18">
        <f>C30*'Pesi e Budget Iniziale'!$B$16+'Pesi e Budget Iniziale'!$B$17*'CENTROCAMPISTI - GE'!D30+'CENTROCAMPISTI - GE'!E30*'Pesi e Budget Iniziale'!$B$18+'CENTROCAMPISTI - GE'!F30*'Pesi e Budget Iniziale'!$B$19+'Pesi e Budget Iniziale'!$B$20*'CENTROCAMPISTI - GE'!G30+'CENTROCAMPISTI - GE'!H30*'Pesi e Budget Iniziale'!$B$21+'Pesi e Budget Iniziale'!$B$22*VLOOKUP(B30,SQUADRE!$A$2:$B$21,2,FALSE)+VLOOKUP(B30,'FATTORE CASA'!$A$2:$B$21,2,FALSE)*'Pesi e Budget Iniziale'!$B$23+'Pesi e Budget Iniziale'!$B$24*VLOOKUP(B30,ALLENATORE!$A$2:$B$21,2,FALSE)</f>
        <v>79.897099999999995</v>
      </c>
      <c r="J30" s="19">
        <f t="shared" si="2"/>
        <v>27.025209074392997</v>
      </c>
      <c r="K30" s="19">
        <f t="shared" si="0"/>
        <v>27.025209074392997</v>
      </c>
      <c r="L30" s="18">
        <f>C30*'Pesi e Budget Iniziale'!$D$16+'Pesi e Budget Iniziale'!$D$17*'CENTROCAMPISTI - GE'!D30+'CENTROCAMPISTI - GE'!E30*'Pesi e Budget Iniziale'!$D$18+'CENTROCAMPISTI - GE'!F30*'Pesi e Budget Iniziale'!$D$19+'Pesi e Budget Iniziale'!$D$20*'CENTROCAMPISTI - GE'!G30+'CENTROCAMPISTI - GE'!H30*'Pesi e Budget Iniziale'!$D$21+'Pesi e Budget Iniziale'!$D$22*VLOOKUP(B30,SQUADRE!$A$2:$B$21,2,FALSE)+VLOOKUP(B30,'FATTORE CASA'!$A$2:$B$21,2,FALSE)*'Pesi e Budget Iniziale'!$D$23+'Pesi e Budget Iniziale'!$D$24*VLOOKUP(B30,ALLENATORE!$A$2:$B$21,2,FALSE)</f>
        <v>77.147099999999995</v>
      </c>
      <c r="M30" s="19">
        <f t="shared" si="3"/>
        <v>21.630235415098596</v>
      </c>
      <c r="N30" s="19">
        <f t="shared" si="1"/>
        <v>21.630235415098596</v>
      </c>
      <c r="P30" s="17"/>
    </row>
    <row r="31" spans="1:16" ht="12.75" customHeight="1" x14ac:dyDescent="0.15">
      <c r="A31" s="10" t="s">
        <v>200</v>
      </c>
      <c r="B31" s="34" t="s">
        <v>59</v>
      </c>
      <c r="C31" s="34">
        <v>8</v>
      </c>
      <c r="D31" s="34">
        <v>7</v>
      </c>
      <c r="E31" s="34">
        <v>8</v>
      </c>
      <c r="F31" s="34">
        <v>7</v>
      </c>
      <c r="G31" s="34">
        <v>7</v>
      </c>
      <c r="H31" s="34">
        <v>7</v>
      </c>
      <c r="I31" s="18">
        <f>C31*'Pesi e Budget Iniziale'!$B$16+'Pesi e Budget Iniziale'!$B$17*'CENTROCAMPISTI - GE'!D31+'CENTROCAMPISTI - GE'!E31*'Pesi e Budget Iniziale'!$B$18+'CENTROCAMPISTI - GE'!F31*'Pesi e Budget Iniziale'!$B$19+'Pesi e Budget Iniziale'!$B$20*'CENTROCAMPISTI - GE'!G31+'CENTROCAMPISTI - GE'!H31*'Pesi e Budget Iniziale'!$B$21+'Pesi e Budget Iniziale'!$B$22*VLOOKUP(B31,SQUADRE!$A$2:$B$21,2,FALSE)+VLOOKUP(B31,'FATTORE CASA'!$A$2:$B$21,2,FALSE)*'Pesi e Budget Iniziale'!$B$23+'Pesi e Budget Iniziale'!$B$24*VLOOKUP(B31,ALLENATORE!$A$2:$B$21,2,FALSE)</f>
        <v>85.133099999999999</v>
      </c>
      <c r="J31" s="19">
        <f t="shared" si="2"/>
        <v>41.322730036444696</v>
      </c>
      <c r="K31" s="19">
        <f t="shared" si="0"/>
        <v>41.322730036444696</v>
      </c>
      <c r="L31" s="18">
        <f>C31*'Pesi e Budget Iniziale'!$D$16+'Pesi e Budget Iniziale'!$D$17*'CENTROCAMPISTI - GE'!D31+'CENTROCAMPISTI - GE'!E31*'Pesi e Budget Iniziale'!$D$18+'CENTROCAMPISTI - GE'!F31*'Pesi e Budget Iniziale'!$D$19+'Pesi e Budget Iniziale'!$D$20*'CENTROCAMPISTI - GE'!G31+'CENTROCAMPISTI - GE'!H31*'Pesi e Budget Iniziale'!$D$21+'Pesi e Budget Iniziale'!$D$22*VLOOKUP(B31,SQUADRE!$A$2:$B$21,2,FALSE)+VLOOKUP(B31,'FATTORE CASA'!$A$2:$B$21,2,FALSE)*'Pesi e Budget Iniziale'!$D$23+'Pesi e Budget Iniziale'!$D$24*VLOOKUP(B31,ALLENATORE!$A$2:$B$21,2,FALSE)</f>
        <v>81.983099999999993</v>
      </c>
      <c r="M31" s="19">
        <f t="shared" si="3"/>
        <v>36.266076311044756</v>
      </c>
      <c r="N31" s="19">
        <f t="shared" si="1"/>
        <v>36.266076311044756</v>
      </c>
      <c r="P31" s="17"/>
    </row>
    <row r="32" spans="1:16" ht="12.75" customHeight="1" x14ac:dyDescent="0.15">
      <c r="A32" s="10" t="s">
        <v>203</v>
      </c>
      <c r="B32" s="34" t="s">
        <v>126</v>
      </c>
      <c r="C32" s="34">
        <v>7</v>
      </c>
      <c r="D32" s="34">
        <v>9</v>
      </c>
      <c r="E32" s="34">
        <v>7</v>
      </c>
      <c r="F32" s="34">
        <v>7</v>
      </c>
      <c r="G32" s="34">
        <v>6</v>
      </c>
      <c r="H32" s="34">
        <v>7</v>
      </c>
      <c r="I32" s="18">
        <f>C32*'Pesi e Budget Iniziale'!$B$16+'Pesi e Budget Iniziale'!$B$17*'CENTROCAMPISTI - GE'!D32+'CENTROCAMPISTI - GE'!E32*'Pesi e Budget Iniziale'!$B$18+'CENTROCAMPISTI - GE'!F32*'Pesi e Budget Iniziale'!$B$19+'Pesi e Budget Iniziale'!$B$20*'CENTROCAMPISTI - GE'!G32+'CENTROCAMPISTI - GE'!H32*'Pesi e Budget Iniziale'!$B$21+'Pesi e Budget Iniziale'!$B$22*VLOOKUP(B32,SQUADRE!$A$2:$B$21,2,FALSE)+VLOOKUP(B32,'FATTORE CASA'!$A$2:$B$21,2,FALSE)*'Pesi e Budget Iniziale'!$B$23+'Pesi e Budget Iniziale'!$B$24*VLOOKUP(B32,ALLENATORE!$A$2:$B$21,2,FALSE)</f>
        <v>72.015000000000015</v>
      </c>
      <c r="J32" s="19">
        <f t="shared" si="2"/>
        <v>5.502197238069968</v>
      </c>
      <c r="K32" s="19">
        <f t="shared" si="0"/>
        <v>5.502197238069968</v>
      </c>
      <c r="L32" s="18">
        <f>C32*'Pesi e Budget Iniziale'!$D$16+'Pesi e Budget Iniziale'!$D$17*'CENTROCAMPISTI - GE'!D32+'CENTROCAMPISTI - GE'!E32*'Pesi e Budget Iniziale'!$D$18+'CENTROCAMPISTI - GE'!F32*'Pesi e Budget Iniziale'!$D$19+'Pesi e Budget Iniziale'!$D$20*'CENTROCAMPISTI - GE'!G32+'CENTROCAMPISTI - GE'!H32*'Pesi e Budget Iniziale'!$D$21+'Pesi e Budget Iniziale'!$D$22*VLOOKUP(B32,SQUADRE!$A$2:$B$21,2,FALSE)+VLOOKUP(B32,'FATTORE CASA'!$A$2:$B$21,2,FALSE)*'Pesi e Budget Iniziale'!$D$23+'Pesi e Budget Iniziale'!$D$24*VLOOKUP(B32,ALLENATORE!$A$2:$B$21,2,FALSE)</f>
        <v>69.215000000000003</v>
      </c>
      <c r="M32" s="19">
        <f t="shared" si="3"/>
        <v>-2.3757516756240022</v>
      </c>
      <c r="N32" s="19">
        <f t="shared" si="1"/>
        <v>1</v>
      </c>
      <c r="P32" s="17"/>
    </row>
    <row r="33" spans="1:16" ht="12.75" customHeight="1" x14ac:dyDescent="0.15">
      <c r="A33" s="10" t="s">
        <v>206</v>
      </c>
      <c r="B33" s="34" t="s">
        <v>73</v>
      </c>
      <c r="C33" s="34">
        <v>8</v>
      </c>
      <c r="D33" s="34">
        <v>7</v>
      </c>
      <c r="E33" s="34">
        <v>7</v>
      </c>
      <c r="F33" s="34">
        <v>7</v>
      </c>
      <c r="G33" s="34">
        <v>7</v>
      </c>
      <c r="H33" s="34">
        <v>7</v>
      </c>
      <c r="I33" s="18">
        <f>C33*'Pesi e Budget Iniziale'!$B$16+'Pesi e Budget Iniziale'!$B$17*'CENTROCAMPISTI - GE'!D33+'CENTROCAMPISTI - GE'!E33*'Pesi e Budget Iniziale'!$B$18+'CENTROCAMPISTI - GE'!F33*'Pesi e Budget Iniziale'!$B$19+'Pesi e Budget Iniziale'!$B$20*'CENTROCAMPISTI - GE'!G33+'CENTROCAMPISTI - GE'!H33*'Pesi e Budget Iniziale'!$B$21+'Pesi e Budget Iniziale'!$B$22*VLOOKUP(B33,SQUADRE!$A$2:$B$21,2,FALSE)+VLOOKUP(B33,'FATTORE CASA'!$A$2:$B$21,2,FALSE)*'Pesi e Budget Iniziale'!$B$23+'Pesi e Budget Iniziale'!$B$24*VLOOKUP(B33,ALLENATORE!$A$2:$B$21,2,FALSE)</f>
        <v>78.959599999999995</v>
      </c>
      <c r="J33" s="19">
        <f t="shared" si="2"/>
        <v>24.465253783727704</v>
      </c>
      <c r="K33" s="19">
        <f t="shared" si="0"/>
        <v>24.465253783727704</v>
      </c>
      <c r="L33" s="18">
        <f>C33*'Pesi e Budget Iniziale'!$D$16+'Pesi e Budget Iniziale'!$D$17*'CENTROCAMPISTI - GE'!D33+'CENTROCAMPISTI - GE'!E33*'Pesi e Budget Iniziale'!$D$18+'CENTROCAMPISTI - GE'!F33*'Pesi e Budget Iniziale'!$D$19+'Pesi e Budget Iniziale'!$D$20*'CENTROCAMPISTI - GE'!G33+'CENTROCAMPISTI - GE'!H33*'Pesi e Budget Iniziale'!$D$21+'Pesi e Budget Iniziale'!$D$22*VLOOKUP(B33,SQUADRE!$A$2:$B$21,2,FALSE)+VLOOKUP(B33,'FATTORE CASA'!$A$2:$B$21,2,FALSE)*'Pesi e Budget Iniziale'!$D$23+'Pesi e Budget Iniziale'!$D$24*VLOOKUP(B33,ALLENATORE!$A$2:$B$21,2,FALSE)</f>
        <v>76.159600000000012</v>
      </c>
      <c r="M33" s="19">
        <f t="shared" si="3"/>
        <v>18.641630600221298</v>
      </c>
      <c r="N33" s="19">
        <f t="shared" si="1"/>
        <v>18.641630600221298</v>
      </c>
      <c r="P33" s="17"/>
    </row>
    <row r="34" spans="1:16" ht="12.75" customHeight="1" x14ac:dyDescent="0.15">
      <c r="A34" s="10" t="s">
        <v>210</v>
      </c>
      <c r="B34" s="34" t="s">
        <v>73</v>
      </c>
      <c r="C34" s="34">
        <v>8</v>
      </c>
      <c r="D34" s="34">
        <v>8</v>
      </c>
      <c r="E34" s="34">
        <v>8</v>
      </c>
      <c r="F34" s="34">
        <v>6</v>
      </c>
      <c r="G34" s="34">
        <v>6</v>
      </c>
      <c r="H34" s="34">
        <v>7</v>
      </c>
      <c r="I34" s="18">
        <f>C34*'Pesi e Budget Iniziale'!$B$16+'Pesi e Budget Iniziale'!$B$17*'CENTROCAMPISTI - GE'!D34+'CENTROCAMPISTI - GE'!E34*'Pesi e Budget Iniziale'!$B$18+'CENTROCAMPISTI - GE'!F34*'Pesi e Budget Iniziale'!$B$19+'Pesi e Budget Iniziale'!$B$20*'CENTROCAMPISTI - GE'!G34+'CENTROCAMPISTI - GE'!H34*'Pesi e Budget Iniziale'!$B$21+'Pesi e Budget Iniziale'!$B$22*VLOOKUP(B34,SQUADRE!$A$2:$B$21,2,FALSE)+VLOOKUP(B34,'FATTORE CASA'!$A$2:$B$21,2,FALSE)*'Pesi e Budget Iniziale'!$B$23+'Pesi e Budget Iniziale'!$B$24*VLOOKUP(B34,ALLENATORE!$A$2:$B$21,2,FALSE)</f>
        <v>78.951300000000003</v>
      </c>
      <c r="J34" s="19">
        <f t="shared" si="2"/>
        <v>24.442589646221037</v>
      </c>
      <c r="K34" s="19">
        <f t="shared" si="0"/>
        <v>24.442589646221037</v>
      </c>
      <c r="L34" s="18">
        <f>C34*'Pesi e Budget Iniziale'!$D$16+'Pesi e Budget Iniziale'!$D$17*'CENTROCAMPISTI - GE'!D34+'CENTROCAMPISTI - GE'!E34*'Pesi e Budget Iniziale'!$D$18+'CENTROCAMPISTI - GE'!F34*'Pesi e Budget Iniziale'!$D$19+'Pesi e Budget Iniziale'!$D$20*'CENTROCAMPISTI - GE'!G34+'CENTROCAMPISTI - GE'!H34*'Pesi e Budget Iniziale'!$D$21+'Pesi e Budget Iniziale'!$D$22*VLOOKUP(B34,SQUADRE!$A$2:$B$21,2,FALSE)+VLOOKUP(B34,'FATTORE CASA'!$A$2:$B$21,2,FALSE)*'Pesi e Budget Iniziale'!$D$23+'Pesi e Budget Iniziale'!$D$24*VLOOKUP(B34,ALLENATORE!$A$2:$B$21,2,FALSE)</f>
        <v>75.851300000000009</v>
      </c>
      <c r="M34" s="19">
        <f t="shared" si="3"/>
        <v>17.708580610928443</v>
      </c>
      <c r="N34" s="19">
        <f t="shared" si="1"/>
        <v>17.708580610928443</v>
      </c>
      <c r="P34" s="17"/>
    </row>
    <row r="35" spans="1:16" ht="12.75" customHeight="1" x14ac:dyDescent="0.15">
      <c r="A35" s="10" t="s">
        <v>213</v>
      </c>
      <c r="B35" s="34" t="s">
        <v>121</v>
      </c>
      <c r="C35" s="34">
        <v>8</v>
      </c>
      <c r="D35" s="34">
        <v>9</v>
      </c>
      <c r="E35" s="34">
        <v>6</v>
      </c>
      <c r="F35" s="34">
        <v>7</v>
      </c>
      <c r="G35" s="34">
        <v>6</v>
      </c>
      <c r="H35" s="34">
        <v>7</v>
      </c>
      <c r="I35" s="18">
        <f>C35*'Pesi e Budget Iniziale'!$B$16+'Pesi e Budget Iniziale'!$B$17*'CENTROCAMPISTI - GE'!D35+'CENTROCAMPISTI - GE'!E35*'Pesi e Budget Iniziale'!$B$18+'CENTROCAMPISTI - GE'!F35*'Pesi e Budget Iniziale'!$B$19+'Pesi e Budget Iniziale'!$B$20*'CENTROCAMPISTI - GE'!G35+'CENTROCAMPISTI - GE'!H35*'Pesi e Budget Iniziale'!$B$21+'Pesi e Budget Iniziale'!$B$22*VLOOKUP(B35,SQUADRE!$A$2:$B$21,2,FALSE)+VLOOKUP(B35,'FATTORE CASA'!$A$2:$B$21,2,FALSE)*'Pesi e Budget Iniziale'!$B$23+'Pesi e Budget Iniziale'!$B$24*VLOOKUP(B35,ALLENATORE!$A$2:$B$21,2,FALSE)</f>
        <v>73.118800000000007</v>
      </c>
      <c r="J35" s="19">
        <f t="shared" si="2"/>
        <v>8.5162544645620528</v>
      </c>
      <c r="K35" s="19">
        <f t="shared" si="0"/>
        <v>8.5162544645620528</v>
      </c>
      <c r="L35" s="18">
        <f>C35*'Pesi e Budget Iniziale'!$D$16+'Pesi e Budget Iniziale'!$D$17*'CENTROCAMPISTI - GE'!D35+'CENTROCAMPISTI - GE'!E35*'Pesi e Budget Iniziale'!$D$18+'CENTROCAMPISTI - GE'!F35*'Pesi e Budget Iniziale'!$D$19+'Pesi e Budget Iniziale'!$D$20*'CENTROCAMPISTI - GE'!G35+'CENTROCAMPISTI - GE'!H35*'Pesi e Budget Iniziale'!$D$21+'Pesi e Budget Iniziale'!$D$22*VLOOKUP(B35,SQUADRE!$A$2:$B$21,2,FALSE)+VLOOKUP(B35,'FATTORE CASA'!$A$2:$B$21,2,FALSE)*'Pesi e Budget Iniziale'!$D$23+'Pesi e Budget Iniziale'!$D$24*VLOOKUP(B35,ALLENATORE!$A$2:$B$21,2,FALSE)</f>
        <v>70.668800000000005</v>
      </c>
      <c r="M35" s="19">
        <f t="shared" si="3"/>
        <v>2.0240798989265727</v>
      </c>
      <c r="N35" s="19">
        <f t="shared" si="1"/>
        <v>2.0240798989265727</v>
      </c>
      <c r="P35" s="17"/>
    </row>
    <row r="36" spans="1:16" ht="12.75" customHeight="1" x14ac:dyDescent="0.15">
      <c r="A36" s="10" t="s">
        <v>216</v>
      </c>
      <c r="B36" s="34" t="s">
        <v>121</v>
      </c>
      <c r="C36" s="34">
        <v>9</v>
      </c>
      <c r="D36" s="34">
        <v>9</v>
      </c>
      <c r="E36" s="34">
        <v>6</v>
      </c>
      <c r="F36" s="34">
        <v>7</v>
      </c>
      <c r="G36" s="34">
        <v>5</v>
      </c>
      <c r="H36" s="34">
        <v>7</v>
      </c>
      <c r="I36" s="18">
        <f>C36*'Pesi e Budget Iniziale'!$B$16+'Pesi e Budget Iniziale'!$B$17*'CENTROCAMPISTI - GE'!D36+'CENTROCAMPISTI - GE'!E36*'Pesi e Budget Iniziale'!$B$18+'CENTROCAMPISTI - GE'!F36*'Pesi e Budget Iniziale'!$B$19+'Pesi e Budget Iniziale'!$B$20*'CENTROCAMPISTI - GE'!G36+'CENTROCAMPISTI - GE'!H36*'Pesi e Budget Iniziale'!$B$21+'Pesi e Budget Iniziale'!$B$22*VLOOKUP(B36,SQUADRE!$A$2:$B$21,2,FALSE)+VLOOKUP(B36,'FATTORE CASA'!$A$2:$B$21,2,FALSE)*'Pesi e Budget Iniziale'!$B$23+'Pesi e Budget Iniziale'!$B$24*VLOOKUP(B36,ALLENATORE!$A$2:$B$21,2,FALSE)</f>
        <v>73.118800000000007</v>
      </c>
      <c r="J36" s="19">
        <f t="shared" si="2"/>
        <v>8.5162544645620528</v>
      </c>
      <c r="K36" s="19">
        <f t="shared" si="0"/>
        <v>8.5162544645620528</v>
      </c>
      <c r="L36" s="18">
        <f>C36*'Pesi e Budget Iniziale'!$D$16+'Pesi e Budget Iniziale'!$D$17*'CENTROCAMPISTI - GE'!D36+'CENTROCAMPISTI - GE'!E36*'Pesi e Budget Iniziale'!$D$18+'CENTROCAMPISTI - GE'!F36*'Pesi e Budget Iniziale'!$D$19+'Pesi e Budget Iniziale'!$D$20*'CENTROCAMPISTI - GE'!G36+'CENTROCAMPISTI - GE'!H36*'Pesi e Budget Iniziale'!$D$21+'Pesi e Budget Iniziale'!$D$22*VLOOKUP(B36,SQUADRE!$A$2:$B$21,2,FALSE)+VLOOKUP(B36,'FATTORE CASA'!$A$2:$B$21,2,FALSE)*'Pesi e Budget Iniziale'!$D$23+'Pesi e Budget Iniziale'!$D$24*VLOOKUP(B36,ALLENATORE!$A$2:$B$21,2,FALSE)</f>
        <v>70.668800000000005</v>
      </c>
      <c r="M36" s="19">
        <f t="shared" si="3"/>
        <v>2.0240798989265727</v>
      </c>
      <c r="N36" s="19">
        <f t="shared" si="1"/>
        <v>2.0240798989265727</v>
      </c>
      <c r="P36" s="17"/>
    </row>
    <row r="37" spans="1:16" ht="12.75" customHeight="1" x14ac:dyDescent="0.15">
      <c r="A37" s="10" t="s">
        <v>219</v>
      </c>
      <c r="B37" s="34" t="s">
        <v>112</v>
      </c>
      <c r="C37" s="34">
        <v>7</v>
      </c>
      <c r="D37" s="34">
        <v>7</v>
      </c>
      <c r="E37" s="34">
        <v>7</v>
      </c>
      <c r="F37" s="34">
        <v>7</v>
      </c>
      <c r="G37" s="34">
        <v>8</v>
      </c>
      <c r="H37" s="34">
        <v>7</v>
      </c>
      <c r="I37" s="18">
        <f>C37*'Pesi e Budget Iniziale'!$B$16+'Pesi e Budget Iniziale'!$B$17*'CENTROCAMPISTI - GE'!D37+'CENTROCAMPISTI - GE'!E37*'Pesi e Budget Iniziale'!$B$18+'CENTROCAMPISTI - GE'!F37*'Pesi e Budget Iniziale'!$B$19+'Pesi e Budget Iniziale'!$B$20*'CENTROCAMPISTI - GE'!G37+'CENTROCAMPISTI - GE'!H37*'Pesi e Budget Iniziale'!$B$21+'Pesi e Budget Iniziale'!$B$22*VLOOKUP(B37,SQUADRE!$A$2:$B$21,2,FALSE)+VLOOKUP(B37,'FATTORE CASA'!$A$2:$B$21,2,FALSE)*'Pesi e Budget Iniziale'!$B$23+'Pesi e Budget Iniziale'!$B$24*VLOOKUP(B37,ALLENATORE!$A$2:$B$21,2,FALSE)</f>
        <v>75.155600000000007</v>
      </c>
      <c r="J37" s="19">
        <f t="shared" si="2"/>
        <v>14.07797919632425</v>
      </c>
      <c r="K37" s="19">
        <f t="shared" si="0"/>
        <v>14.07797919632425</v>
      </c>
      <c r="L37" s="18">
        <f>C37*'Pesi e Budget Iniziale'!$D$16+'Pesi e Budget Iniziale'!$D$17*'CENTROCAMPISTI - GE'!D37+'CENTROCAMPISTI - GE'!E37*'Pesi e Budget Iniziale'!$D$18+'CENTROCAMPISTI - GE'!F37*'Pesi e Budget Iniziale'!$D$19+'Pesi e Budget Iniziale'!$D$20*'CENTROCAMPISTI - GE'!G37+'CENTROCAMPISTI - GE'!H37*'Pesi e Budget Iniziale'!$D$21+'Pesi e Budget Iniziale'!$D$22*VLOOKUP(B37,SQUADRE!$A$2:$B$21,2,FALSE)+VLOOKUP(B37,'FATTORE CASA'!$A$2:$B$21,2,FALSE)*'Pesi e Budget Iniziale'!$D$23+'Pesi e Budget Iniziale'!$D$24*VLOOKUP(B37,ALLENATORE!$A$2:$B$21,2,FALSE)</f>
        <v>72.355599999999995</v>
      </c>
      <c r="M37" s="19">
        <f t="shared" si="3"/>
        <v>7.1290708880253817</v>
      </c>
      <c r="N37" s="19">
        <f t="shared" si="1"/>
        <v>7.1290708880253817</v>
      </c>
      <c r="P37" s="17"/>
    </row>
    <row r="38" spans="1:16" ht="12.75" customHeight="1" x14ac:dyDescent="0.15">
      <c r="A38" s="10" t="s">
        <v>222</v>
      </c>
      <c r="B38" s="34" t="s">
        <v>85</v>
      </c>
      <c r="C38" s="34">
        <v>8</v>
      </c>
      <c r="D38" s="34">
        <v>8</v>
      </c>
      <c r="E38" s="34">
        <v>7</v>
      </c>
      <c r="F38" s="34">
        <v>7</v>
      </c>
      <c r="G38" s="34">
        <v>6</v>
      </c>
      <c r="H38" s="34">
        <v>7</v>
      </c>
      <c r="I38" s="18">
        <f>C38*'Pesi e Budget Iniziale'!$B$16+'Pesi e Budget Iniziale'!$B$17*'CENTROCAMPISTI - GE'!D38+'CENTROCAMPISTI - GE'!E38*'Pesi e Budget Iniziale'!$B$18+'CENTROCAMPISTI - GE'!F38*'Pesi e Budget Iniziale'!$B$19+'Pesi e Budget Iniziale'!$B$20*'CENTROCAMPISTI - GE'!G38+'CENTROCAMPISTI - GE'!H38*'Pesi e Budget Iniziale'!$B$21+'Pesi e Budget Iniziale'!$B$22*VLOOKUP(B38,SQUADRE!$A$2:$B$21,2,FALSE)+VLOOKUP(B38,'FATTORE CASA'!$A$2:$B$21,2,FALSE)*'Pesi e Budget Iniziale'!$B$23+'Pesi e Budget Iniziale'!$B$24*VLOOKUP(B38,ALLENATORE!$A$2:$B$21,2,FALSE)</f>
        <v>73.894300000000001</v>
      </c>
      <c r="J38" s="19">
        <f t="shared" si="2"/>
        <v>10.633849481000368</v>
      </c>
      <c r="K38" s="19">
        <f t="shared" si="0"/>
        <v>10.633849481000368</v>
      </c>
      <c r="L38" s="18">
        <f>C38*'Pesi e Budget Iniziale'!$D$16+'Pesi e Budget Iniziale'!$D$17*'CENTROCAMPISTI - GE'!D38+'CENTROCAMPISTI - GE'!E38*'Pesi e Budget Iniziale'!$D$18+'CENTROCAMPISTI - GE'!F38*'Pesi e Budget Iniziale'!$D$19+'Pesi e Budget Iniziale'!$D$20*'CENTROCAMPISTI - GE'!G38+'CENTROCAMPISTI - GE'!H38*'Pesi e Budget Iniziale'!$D$21+'Pesi e Budget Iniziale'!$D$22*VLOOKUP(B38,SQUADRE!$A$2:$B$21,2,FALSE)+VLOOKUP(B38,'FATTORE CASA'!$A$2:$B$21,2,FALSE)*'Pesi e Budget Iniziale'!$D$23+'Pesi e Budget Iniziale'!$D$24*VLOOKUP(B38,ALLENATORE!$A$2:$B$21,2,FALSE)</f>
        <v>71.094300000000004</v>
      </c>
      <c r="M38" s="19">
        <f t="shared" si="3"/>
        <v>3.3118281001724483</v>
      </c>
      <c r="N38" s="19">
        <f t="shared" si="1"/>
        <v>3.3118281001724483</v>
      </c>
      <c r="P38" s="17"/>
    </row>
    <row r="39" spans="1:16" ht="12.75" customHeight="1" x14ac:dyDescent="0.15">
      <c r="A39" s="10" t="s">
        <v>224</v>
      </c>
      <c r="B39" s="34" t="s">
        <v>139</v>
      </c>
      <c r="C39" s="34">
        <v>7</v>
      </c>
      <c r="D39" s="34">
        <v>9</v>
      </c>
      <c r="E39" s="34">
        <v>7</v>
      </c>
      <c r="F39" s="34">
        <v>7</v>
      </c>
      <c r="G39" s="34">
        <v>6</v>
      </c>
      <c r="H39" s="34">
        <v>7</v>
      </c>
      <c r="I39" s="18">
        <f>C39*'Pesi e Budget Iniziale'!$B$16+'Pesi e Budget Iniziale'!$B$17*'CENTROCAMPISTI - GE'!D39+'CENTROCAMPISTI - GE'!E39*'Pesi e Budget Iniziale'!$B$18+'CENTROCAMPISTI - GE'!F39*'Pesi e Budget Iniziale'!$B$19+'Pesi e Budget Iniziale'!$B$20*'CENTROCAMPISTI - GE'!G39+'CENTROCAMPISTI - GE'!H39*'Pesi e Budget Iniziale'!$B$21+'Pesi e Budget Iniziale'!$B$22*VLOOKUP(B39,SQUADRE!$A$2:$B$21,2,FALSE)+VLOOKUP(B39,'FATTORE CASA'!$A$2:$B$21,2,FALSE)*'Pesi e Budget Iniziale'!$B$23+'Pesi e Budget Iniziale'!$B$24*VLOOKUP(B39,ALLENATORE!$A$2:$B$21,2,FALSE)</f>
        <v>67.600000000000009</v>
      </c>
      <c r="J39" s="19">
        <f t="shared" si="2"/>
        <v>-6.5534855441031254</v>
      </c>
      <c r="K39" s="19">
        <f t="shared" si="0"/>
        <v>1</v>
      </c>
      <c r="L39" s="18">
        <f>C39*'Pesi e Budget Iniziale'!$D$16+'Pesi e Budget Iniziale'!$D$17*'CENTROCAMPISTI - GE'!D39+'CENTROCAMPISTI - GE'!E39*'Pesi e Budget Iniziale'!$D$18+'CENTROCAMPISTI - GE'!F39*'Pesi e Budget Iniziale'!$D$19+'Pesi e Budget Iniziale'!$D$20*'CENTROCAMPISTI - GE'!G39+'CENTROCAMPISTI - GE'!H39*'Pesi e Budget Iniziale'!$D$21+'Pesi e Budget Iniziale'!$D$22*VLOOKUP(B39,SQUADRE!$A$2:$B$21,2,FALSE)+VLOOKUP(B39,'FATTORE CASA'!$A$2:$B$21,2,FALSE)*'Pesi e Budget Iniziale'!$D$23+'Pesi e Budget Iniziale'!$D$24*VLOOKUP(B39,ALLENATORE!$A$2:$B$21,2,FALSE)</f>
        <v>64.8</v>
      </c>
      <c r="M39" s="19">
        <f t="shared" si="3"/>
        <v>-15.737463328974385</v>
      </c>
      <c r="N39" s="19">
        <f t="shared" si="1"/>
        <v>1</v>
      </c>
      <c r="P39" s="17"/>
    </row>
    <row r="40" spans="1:16" ht="12.75" customHeight="1" x14ac:dyDescent="0.15">
      <c r="A40" s="10" t="s">
        <v>227</v>
      </c>
      <c r="B40" s="34" t="s">
        <v>98</v>
      </c>
      <c r="C40" s="34">
        <v>9</v>
      </c>
      <c r="D40" s="34">
        <v>6</v>
      </c>
      <c r="E40" s="34">
        <v>8</v>
      </c>
      <c r="F40" s="34">
        <v>7</v>
      </c>
      <c r="G40" s="34">
        <v>6</v>
      </c>
      <c r="H40" s="34">
        <v>7</v>
      </c>
      <c r="I40" s="18">
        <f>C40*'Pesi e Budget Iniziale'!$B$16+'Pesi e Budget Iniziale'!$B$17*'CENTROCAMPISTI - GE'!D40+'CENTROCAMPISTI - GE'!E40*'Pesi e Budget Iniziale'!$B$18+'CENTROCAMPISTI - GE'!F40*'Pesi e Budget Iniziale'!$B$19+'Pesi e Budget Iniziale'!$B$20*'CENTROCAMPISTI - GE'!G40+'CENTROCAMPISTI - GE'!H40*'Pesi e Budget Iniziale'!$B$21+'Pesi e Budget Iniziale'!$B$22*VLOOKUP(B40,SQUADRE!$A$2:$B$21,2,FALSE)+VLOOKUP(B40,'FATTORE CASA'!$A$2:$B$21,2,FALSE)*'Pesi e Budget Iniziale'!$B$23+'Pesi e Budget Iniziale'!$B$24*VLOOKUP(B40,ALLENATORE!$A$2:$B$21,2,FALSE)</f>
        <v>75.135100000000008</v>
      </c>
      <c r="J40" s="19">
        <f t="shared" si="2"/>
        <v>14.022001507301709</v>
      </c>
      <c r="K40" s="19">
        <f t="shared" si="0"/>
        <v>14.022001507301709</v>
      </c>
      <c r="L40" s="18">
        <f>C40*'Pesi e Budget Iniziale'!$D$16+'Pesi e Budget Iniziale'!$D$17*'CENTROCAMPISTI - GE'!D40+'CENTROCAMPISTI - GE'!E40*'Pesi e Budget Iniziale'!$D$18+'CENTROCAMPISTI - GE'!F40*'Pesi e Budget Iniziale'!$D$19+'Pesi e Budget Iniziale'!$D$20*'CENTROCAMPISTI - GE'!G40+'CENTROCAMPISTI - GE'!H40*'Pesi e Budget Iniziale'!$D$21+'Pesi e Budget Iniziale'!$D$22*VLOOKUP(B40,SQUADRE!$A$2:$B$21,2,FALSE)+VLOOKUP(B40,'FATTORE CASA'!$A$2:$B$21,2,FALSE)*'Pesi e Budget Iniziale'!$D$23+'Pesi e Budget Iniziale'!$D$24*VLOOKUP(B40,ALLENATORE!$A$2:$B$21,2,FALSE)</f>
        <v>71.985099999999989</v>
      </c>
      <c r="M40" s="19">
        <f t="shared" si="3"/>
        <v>6.0077766258359304</v>
      </c>
      <c r="N40" s="19">
        <f t="shared" si="1"/>
        <v>6.0077766258359304</v>
      </c>
      <c r="P40" s="17"/>
    </row>
    <row r="41" spans="1:16" ht="12.75" customHeight="1" x14ac:dyDescent="0.15">
      <c r="A41" s="10" t="s">
        <v>231</v>
      </c>
      <c r="B41" s="34" t="s">
        <v>85</v>
      </c>
      <c r="C41" s="34">
        <v>8</v>
      </c>
      <c r="D41" s="34">
        <v>9</v>
      </c>
      <c r="E41" s="34">
        <v>7</v>
      </c>
      <c r="F41" s="34">
        <v>6</v>
      </c>
      <c r="G41" s="34">
        <v>6</v>
      </c>
      <c r="H41" s="34">
        <v>7</v>
      </c>
      <c r="I41" s="18">
        <f>C41*'Pesi e Budget Iniziale'!$B$16+'Pesi e Budget Iniziale'!$B$17*'CENTROCAMPISTI - GE'!D41+'CENTROCAMPISTI - GE'!E41*'Pesi e Budget Iniziale'!$B$18+'CENTROCAMPISTI - GE'!F41*'Pesi e Budget Iniziale'!$B$19+'Pesi e Budget Iniziale'!$B$20*'CENTROCAMPISTI - GE'!G41+'CENTROCAMPISTI - GE'!H41*'Pesi e Budget Iniziale'!$B$21+'Pesi e Budget Iniziale'!$B$22*VLOOKUP(B41,SQUADRE!$A$2:$B$21,2,FALSE)+VLOOKUP(B41,'FATTORE CASA'!$A$2:$B$21,2,FALSE)*'Pesi e Budget Iniziale'!$B$23+'Pesi e Budget Iniziale'!$B$24*VLOOKUP(B41,ALLENATORE!$A$2:$B$21,2,FALSE)</f>
        <v>73.61930000000001</v>
      </c>
      <c r="J41" s="19">
        <f t="shared" si="2"/>
        <v>9.8829292624052414</v>
      </c>
      <c r="K41" s="19">
        <f t="shared" si="0"/>
        <v>9.8829292624052414</v>
      </c>
      <c r="L41" s="18">
        <f>C41*'Pesi e Budget Iniziale'!$D$16+'Pesi e Budget Iniziale'!$D$17*'CENTROCAMPISTI - GE'!D41+'CENTROCAMPISTI - GE'!E41*'Pesi e Budget Iniziale'!$D$18+'CENTROCAMPISTI - GE'!F41*'Pesi e Budget Iniziale'!$D$19+'Pesi e Budget Iniziale'!$D$20*'CENTROCAMPISTI - GE'!G41+'CENTROCAMPISTI - GE'!H41*'Pesi e Budget Iniziale'!$D$21+'Pesi e Budget Iniziale'!$D$22*VLOOKUP(B41,SQUADRE!$A$2:$B$21,2,FALSE)+VLOOKUP(B41,'FATTORE CASA'!$A$2:$B$21,2,FALSE)*'Pesi e Budget Iniziale'!$D$23+'Pesi e Budget Iniziale'!$D$24*VLOOKUP(B41,ALLENATORE!$A$2:$B$21,2,FALSE)</f>
        <v>70.86930000000001</v>
      </c>
      <c r="M41" s="19">
        <f t="shared" si="3"/>
        <v>2.6308801676687636</v>
      </c>
      <c r="N41" s="19">
        <f t="shared" si="1"/>
        <v>2.6308801676687636</v>
      </c>
      <c r="P41" s="17"/>
    </row>
    <row r="42" spans="1:16" ht="12.75" customHeight="1" x14ac:dyDescent="0.15">
      <c r="A42" s="10" t="s">
        <v>234</v>
      </c>
      <c r="B42" s="34" t="s">
        <v>98</v>
      </c>
      <c r="C42" s="34">
        <v>8</v>
      </c>
      <c r="D42" s="34">
        <v>9</v>
      </c>
      <c r="E42" s="34">
        <v>8</v>
      </c>
      <c r="F42" s="34">
        <v>5</v>
      </c>
      <c r="G42" s="34">
        <v>6</v>
      </c>
      <c r="H42" s="34">
        <v>7</v>
      </c>
      <c r="I42" s="18">
        <f>C42*'Pesi e Budget Iniziale'!$B$16+'Pesi e Budget Iniziale'!$B$17*'CENTROCAMPISTI - GE'!D42+'CENTROCAMPISTI - GE'!E42*'Pesi e Budget Iniziale'!$B$18+'CENTROCAMPISTI - GE'!F42*'Pesi e Budget Iniziale'!$B$19+'Pesi e Budget Iniziale'!$B$20*'CENTROCAMPISTI - GE'!G42+'CENTROCAMPISTI - GE'!H42*'Pesi e Budget Iniziale'!$B$21+'Pesi e Budget Iniziale'!$B$22*VLOOKUP(B42,SQUADRE!$A$2:$B$21,2,FALSE)+VLOOKUP(B42,'FATTORE CASA'!$A$2:$B$21,2,FALSE)*'Pesi e Budget Iniziale'!$B$23+'Pesi e Budget Iniziale'!$B$24*VLOOKUP(B42,ALLENATORE!$A$2:$B$21,2,FALSE)</f>
        <v>74.464299999999994</v>
      </c>
      <c r="J42" s="19">
        <f t="shared" si="2"/>
        <v>12.190302297724841</v>
      </c>
      <c r="K42" s="19">
        <f t="shared" si="0"/>
        <v>12.190302297724841</v>
      </c>
      <c r="L42" s="18">
        <f>C42*'Pesi e Budget Iniziale'!$D$16+'Pesi e Budget Iniziale'!$D$17*'CENTROCAMPISTI - GE'!D42+'CENTROCAMPISTI - GE'!E42*'Pesi e Budget Iniziale'!$D$18+'CENTROCAMPISTI - GE'!F42*'Pesi e Budget Iniziale'!$D$19+'Pesi e Budget Iniziale'!$D$20*'CENTROCAMPISTI - GE'!G42+'CENTROCAMPISTI - GE'!H42*'Pesi e Budget Iniziale'!$D$21+'Pesi e Budget Iniziale'!$D$22*VLOOKUP(B42,SQUADRE!$A$2:$B$21,2,FALSE)+VLOOKUP(B42,'FATTORE CASA'!$A$2:$B$21,2,FALSE)*'Pesi e Budget Iniziale'!$D$23+'Pesi e Budget Iniziale'!$D$24*VLOOKUP(B42,ALLENATORE!$A$2:$B$21,2,FALSE)</f>
        <v>71.414299999999997</v>
      </c>
      <c r="M42" s="19">
        <f t="shared" si="3"/>
        <v>4.2802873819554605</v>
      </c>
      <c r="N42" s="19">
        <f t="shared" si="1"/>
        <v>4.2802873819554605</v>
      </c>
      <c r="P42" s="17"/>
    </row>
    <row r="43" spans="1:16" ht="12.75" customHeight="1" x14ac:dyDescent="0.15">
      <c r="A43" s="10" t="s">
        <v>237</v>
      </c>
      <c r="B43" s="34" t="s">
        <v>112</v>
      </c>
      <c r="C43" s="34">
        <v>8</v>
      </c>
      <c r="D43" s="34">
        <v>7</v>
      </c>
      <c r="E43" s="34">
        <v>7</v>
      </c>
      <c r="F43" s="34">
        <v>7</v>
      </c>
      <c r="G43" s="34">
        <v>7</v>
      </c>
      <c r="H43" s="34">
        <v>7</v>
      </c>
      <c r="I43" s="18">
        <f>C43*'Pesi e Budget Iniziale'!$B$16+'Pesi e Budget Iniziale'!$B$17*'CENTROCAMPISTI - GE'!D43+'CENTROCAMPISTI - GE'!E43*'Pesi e Budget Iniziale'!$B$18+'CENTROCAMPISTI - GE'!F43*'Pesi e Budget Iniziale'!$B$19+'Pesi e Budget Iniziale'!$B$20*'CENTROCAMPISTI - GE'!G43+'CENTROCAMPISTI - GE'!H43*'Pesi e Budget Iniziale'!$B$21+'Pesi e Budget Iniziale'!$B$22*VLOOKUP(B43,SQUADRE!$A$2:$B$21,2,FALSE)+VLOOKUP(B43,'FATTORE CASA'!$A$2:$B$21,2,FALSE)*'Pesi e Budget Iniziale'!$B$23+'Pesi e Budget Iniziale'!$B$24*VLOOKUP(B43,ALLENATORE!$A$2:$B$21,2,FALSE)</f>
        <v>75.155600000000007</v>
      </c>
      <c r="J43" s="19">
        <f t="shared" si="2"/>
        <v>14.07797919632425</v>
      </c>
      <c r="K43" s="19">
        <f t="shared" si="0"/>
        <v>14.07797919632425</v>
      </c>
      <c r="L43" s="18">
        <f>C43*'Pesi e Budget Iniziale'!$D$16+'Pesi e Budget Iniziale'!$D$17*'CENTROCAMPISTI - GE'!D43+'CENTROCAMPISTI - GE'!E43*'Pesi e Budget Iniziale'!$D$18+'CENTROCAMPISTI - GE'!F43*'Pesi e Budget Iniziale'!$D$19+'Pesi e Budget Iniziale'!$D$20*'CENTROCAMPISTI - GE'!G43+'CENTROCAMPISTI - GE'!H43*'Pesi e Budget Iniziale'!$D$21+'Pesi e Budget Iniziale'!$D$22*VLOOKUP(B43,SQUADRE!$A$2:$B$21,2,FALSE)+VLOOKUP(B43,'FATTORE CASA'!$A$2:$B$21,2,FALSE)*'Pesi e Budget Iniziale'!$D$23+'Pesi e Budget Iniziale'!$D$24*VLOOKUP(B43,ALLENATORE!$A$2:$B$21,2,FALSE)</f>
        <v>72.35560000000001</v>
      </c>
      <c r="M43" s="19">
        <f t="shared" si="3"/>
        <v>7.1290708880254243</v>
      </c>
      <c r="N43" s="19">
        <f t="shared" si="1"/>
        <v>7.1290708880254243</v>
      </c>
      <c r="P43" s="17"/>
    </row>
    <row r="44" spans="1:16" ht="12.75" customHeight="1" x14ac:dyDescent="0.15">
      <c r="A44" s="10" t="s">
        <v>240</v>
      </c>
      <c r="B44" s="34" t="s">
        <v>142</v>
      </c>
      <c r="C44" s="34">
        <v>7</v>
      </c>
      <c r="D44" s="34">
        <v>8</v>
      </c>
      <c r="E44" s="34">
        <v>7</v>
      </c>
      <c r="F44" s="34">
        <v>7</v>
      </c>
      <c r="G44" s="34">
        <v>6</v>
      </c>
      <c r="H44" s="34">
        <v>7</v>
      </c>
      <c r="I44" s="18">
        <f>C44*'Pesi e Budget Iniziale'!$B$16+'Pesi e Budget Iniziale'!$B$17*'CENTROCAMPISTI - GE'!D44+'CENTROCAMPISTI - GE'!E44*'Pesi e Budget Iniziale'!$B$18+'CENTROCAMPISTI - GE'!F44*'Pesi e Budget Iniziale'!$B$19+'Pesi e Budget Iniziale'!$B$20*'CENTROCAMPISTI - GE'!G44+'CENTROCAMPISTI - GE'!H44*'Pesi e Budget Iniziale'!$B$21+'Pesi e Budget Iniziale'!$B$22*VLOOKUP(B44,SQUADRE!$A$2:$B$21,2,FALSE)+VLOOKUP(B44,'FATTORE CASA'!$A$2:$B$21,2,FALSE)*'Pesi e Budget Iniziale'!$B$23+'Pesi e Budget Iniziale'!$B$24*VLOOKUP(B44,ALLENATORE!$A$2:$B$21,2,FALSE)</f>
        <v>69.739000000000004</v>
      </c>
      <c r="J44" s="19">
        <f t="shared" si="2"/>
        <v>-0.71269155292121411</v>
      </c>
      <c r="K44" s="19">
        <f t="shared" si="0"/>
        <v>1</v>
      </c>
      <c r="L44" s="18">
        <f>C44*'Pesi e Budget Iniziale'!$D$16+'Pesi e Budget Iniziale'!$D$17*'CENTROCAMPISTI - GE'!D44+'CENTROCAMPISTI - GE'!E44*'Pesi e Budget Iniziale'!$D$18+'CENTROCAMPISTI - GE'!F44*'Pesi e Budget Iniziale'!$D$19+'Pesi e Budget Iniziale'!$D$20*'CENTROCAMPISTI - GE'!G44+'CENTROCAMPISTI - GE'!H44*'Pesi e Budget Iniziale'!$D$21+'Pesi e Budget Iniziale'!$D$22*VLOOKUP(B44,SQUADRE!$A$2:$B$21,2,FALSE)+VLOOKUP(B44,'FATTORE CASA'!$A$2:$B$21,2,FALSE)*'Pesi e Budget Iniziale'!$D$23+'Pesi e Budget Iniziale'!$D$24*VLOOKUP(B44,ALLENATORE!$A$2:$B$21,2,FALSE)</f>
        <v>66.938999999999993</v>
      </c>
      <c r="M44" s="19">
        <f t="shared" si="3"/>
        <v>-9.2639183173058939</v>
      </c>
      <c r="N44" s="19">
        <f t="shared" si="1"/>
        <v>1</v>
      </c>
      <c r="P44" s="17"/>
    </row>
    <row r="45" spans="1:16" ht="12.75" customHeight="1" x14ac:dyDescent="0.15">
      <c r="A45" s="10" t="s">
        <v>243</v>
      </c>
      <c r="B45" s="34" t="s">
        <v>117</v>
      </c>
      <c r="C45" s="34">
        <v>9</v>
      </c>
      <c r="D45" s="34">
        <v>7</v>
      </c>
      <c r="E45" s="34">
        <v>6</v>
      </c>
      <c r="F45" s="34">
        <v>6</v>
      </c>
      <c r="G45" s="34">
        <v>7</v>
      </c>
      <c r="H45" s="34">
        <v>7</v>
      </c>
      <c r="I45" s="18">
        <f>C45*'Pesi e Budget Iniziale'!$B$16+'Pesi e Budget Iniziale'!$B$17*'CENTROCAMPISTI - GE'!D45+'CENTROCAMPISTI - GE'!E45*'Pesi e Budget Iniziale'!$B$18+'CENTROCAMPISTI - GE'!F45*'Pesi e Budget Iniziale'!$B$19+'Pesi e Budget Iniziale'!$B$20*'CENTROCAMPISTI - GE'!G45+'CENTROCAMPISTI - GE'!H45*'Pesi e Budget Iniziale'!$B$21+'Pesi e Budget Iniziale'!$B$22*VLOOKUP(B45,SQUADRE!$A$2:$B$21,2,FALSE)+VLOOKUP(B45,'FATTORE CASA'!$A$2:$B$21,2,FALSE)*'Pesi e Budget Iniziale'!$B$23+'Pesi e Budget Iniziale'!$B$24*VLOOKUP(B45,ALLENATORE!$A$2:$B$21,2,FALSE)</f>
        <v>76.0124</v>
      </c>
      <c r="J45" s="19">
        <f t="shared" si="2"/>
        <v>16.417573535569055</v>
      </c>
      <c r="K45" s="19">
        <f t="shared" si="0"/>
        <v>16.417573535569055</v>
      </c>
      <c r="L45" s="18">
        <f>C45*'Pesi e Budget Iniziale'!$D$16+'Pesi e Budget Iniziale'!$D$17*'CENTROCAMPISTI - GE'!D45+'CENTROCAMPISTI - GE'!E45*'Pesi e Budget Iniziale'!$D$18+'CENTROCAMPISTI - GE'!F45*'Pesi e Budget Iniziale'!$D$19+'Pesi e Budget Iniziale'!$D$20*'CENTROCAMPISTI - GE'!G45+'CENTROCAMPISTI - GE'!H45*'Pesi e Budget Iniziale'!$D$21+'Pesi e Budget Iniziale'!$D$22*VLOOKUP(B45,SQUADRE!$A$2:$B$21,2,FALSE)+VLOOKUP(B45,'FATTORE CASA'!$A$2:$B$21,2,FALSE)*'Pesi e Budget Iniziale'!$D$23+'Pesi e Budget Iniziale'!$D$24*VLOOKUP(B45,ALLENATORE!$A$2:$B$21,2,FALSE)</f>
        <v>73.612400000000008</v>
      </c>
      <c r="M45" s="19">
        <f t="shared" si="3"/>
        <v>10.932694717228301</v>
      </c>
      <c r="N45" s="19">
        <f t="shared" si="1"/>
        <v>10.932694717228301</v>
      </c>
      <c r="P45" s="17"/>
    </row>
    <row r="46" spans="1:16" ht="12.75" customHeight="1" x14ac:dyDescent="0.15">
      <c r="A46" s="10" t="s">
        <v>246</v>
      </c>
      <c r="B46" s="34" t="s">
        <v>107</v>
      </c>
      <c r="C46" s="34">
        <v>8</v>
      </c>
      <c r="D46" s="34">
        <v>8</v>
      </c>
      <c r="E46" s="34">
        <v>6</v>
      </c>
      <c r="F46" s="34">
        <v>7</v>
      </c>
      <c r="G46" s="34">
        <v>6</v>
      </c>
      <c r="H46" s="34">
        <v>7</v>
      </c>
      <c r="I46" s="18">
        <f>C46*'Pesi e Budget Iniziale'!$B$16+'Pesi e Budget Iniziale'!$B$17*'CENTROCAMPISTI - GE'!D46+'CENTROCAMPISTI - GE'!E46*'Pesi e Budget Iniziale'!$B$18+'CENTROCAMPISTI - GE'!F46*'Pesi e Budget Iniziale'!$B$19+'Pesi e Budget Iniziale'!$B$20*'CENTROCAMPISTI - GE'!G46+'CENTROCAMPISTI - GE'!H46*'Pesi e Budget Iniziale'!$B$21+'Pesi e Budget Iniziale'!$B$22*VLOOKUP(B46,SQUADRE!$A$2:$B$21,2,FALSE)+VLOOKUP(B46,'FATTORE CASA'!$A$2:$B$21,2,FALSE)*'Pesi e Budget Iniziale'!$B$23+'Pesi e Budget Iniziale'!$B$24*VLOOKUP(B46,ALLENATORE!$A$2:$B$21,2,FALSE)</f>
        <v>69.160300000000007</v>
      </c>
      <c r="J46" s="19">
        <f t="shared" si="2"/>
        <v>-2.2929007547430729</v>
      </c>
      <c r="K46" s="19">
        <f t="shared" si="0"/>
        <v>1</v>
      </c>
      <c r="L46" s="18">
        <f>C46*'Pesi e Budget Iniziale'!$D$16+'Pesi e Budget Iniziale'!$D$17*'CENTROCAMPISTI - GE'!D46+'CENTROCAMPISTI - GE'!E46*'Pesi e Budget Iniziale'!$D$18+'CENTROCAMPISTI - GE'!F46*'Pesi e Budget Iniziale'!$D$19+'Pesi e Budget Iniziale'!$D$20*'CENTROCAMPISTI - GE'!G46+'CENTROCAMPISTI - GE'!H46*'Pesi e Budget Iniziale'!$D$21+'Pesi e Budget Iniziale'!$D$22*VLOOKUP(B46,SQUADRE!$A$2:$B$21,2,FALSE)+VLOOKUP(B46,'FATTORE CASA'!$A$2:$B$21,2,FALSE)*'Pesi e Budget Iniziale'!$D$23+'Pesi e Budget Iniziale'!$D$24*VLOOKUP(B46,ALLENATORE!$A$2:$B$21,2,FALSE)</f>
        <v>66.710300000000004</v>
      </c>
      <c r="M46" s="19">
        <f t="shared" si="3"/>
        <v>-9.9560640602551729</v>
      </c>
      <c r="N46" s="19">
        <f t="shared" si="1"/>
        <v>1</v>
      </c>
      <c r="P46" s="17"/>
    </row>
    <row r="47" spans="1:16" ht="12.75" customHeight="1" x14ac:dyDescent="0.15">
      <c r="A47" s="10" t="s">
        <v>249</v>
      </c>
      <c r="B47" s="34" t="s">
        <v>87</v>
      </c>
      <c r="C47" s="34">
        <v>7</v>
      </c>
      <c r="D47" s="34">
        <v>6</v>
      </c>
      <c r="E47" s="34">
        <v>6</v>
      </c>
      <c r="F47" s="34">
        <v>8</v>
      </c>
      <c r="G47" s="34">
        <v>8</v>
      </c>
      <c r="H47" s="34">
        <v>7</v>
      </c>
      <c r="I47" s="18">
        <f>C47*'Pesi e Budget Iniziale'!$B$16+'Pesi e Budget Iniziale'!$B$17*'CENTROCAMPISTI - GE'!D47+'CENTROCAMPISTI - GE'!E47*'Pesi e Budget Iniziale'!$B$18+'CENTROCAMPISTI - GE'!F47*'Pesi e Budget Iniziale'!$B$19+'Pesi e Budget Iniziale'!$B$20*'CENTROCAMPISTI - GE'!G47+'CENTROCAMPISTI - GE'!H47*'Pesi e Budget Iniziale'!$B$21+'Pesi e Budget Iniziale'!$B$22*VLOOKUP(B47,SQUADRE!$A$2:$B$21,2,FALSE)+VLOOKUP(B47,'FATTORE CASA'!$A$2:$B$21,2,FALSE)*'Pesi e Budget Iniziale'!$B$23+'Pesi e Budget Iniziale'!$B$24*VLOOKUP(B47,ALLENATORE!$A$2:$B$21,2,FALSE)</f>
        <v>76.574600000000004</v>
      </c>
      <c r="J47" s="19">
        <f t="shared" si="2"/>
        <v>17.952727524275225</v>
      </c>
      <c r="K47" s="19">
        <f t="shared" si="0"/>
        <v>17.952727524275225</v>
      </c>
      <c r="L47" s="18">
        <f>C47*'Pesi e Budget Iniziale'!$D$16+'Pesi e Budget Iniziale'!$D$17*'CENTROCAMPISTI - GE'!D47+'CENTROCAMPISTI - GE'!E47*'Pesi e Budget Iniziale'!$D$18+'CENTROCAMPISTI - GE'!F47*'Pesi e Budget Iniziale'!$D$19+'Pesi e Budget Iniziale'!$D$20*'CENTROCAMPISTI - GE'!G47+'CENTROCAMPISTI - GE'!H47*'Pesi e Budget Iniziale'!$D$21+'Pesi e Budget Iniziale'!$D$22*VLOOKUP(B47,SQUADRE!$A$2:$B$21,2,FALSE)+VLOOKUP(B47,'FATTORE CASA'!$A$2:$B$21,2,FALSE)*'Pesi e Budget Iniziale'!$D$23+'Pesi e Budget Iniziale'!$D$24*VLOOKUP(B47,ALLENATORE!$A$2:$B$21,2,FALSE)</f>
        <v>74.074600000000004</v>
      </c>
      <c r="M47" s="19">
        <f t="shared" si="3"/>
        <v>12.331513092353667</v>
      </c>
      <c r="N47" s="19">
        <f t="shared" si="1"/>
        <v>12.331513092353667</v>
      </c>
      <c r="P47" s="17"/>
    </row>
    <row r="48" spans="1:16" ht="12.75" customHeight="1" x14ac:dyDescent="0.15">
      <c r="A48" s="10" t="s">
        <v>251</v>
      </c>
      <c r="B48" s="34" t="s">
        <v>112</v>
      </c>
      <c r="C48" s="34">
        <v>9</v>
      </c>
      <c r="D48" s="34">
        <v>8</v>
      </c>
      <c r="E48" s="34">
        <v>6</v>
      </c>
      <c r="F48" s="34">
        <v>7</v>
      </c>
      <c r="G48" s="34">
        <v>6</v>
      </c>
      <c r="H48" s="34">
        <v>6</v>
      </c>
      <c r="I48" s="18">
        <f>C48*'Pesi e Budget Iniziale'!$B$16+'Pesi e Budget Iniziale'!$B$17*'CENTROCAMPISTI - GE'!D48+'CENTROCAMPISTI - GE'!E48*'Pesi e Budget Iniziale'!$B$18+'CENTROCAMPISTI - GE'!F48*'Pesi e Budget Iniziale'!$B$19+'Pesi e Budget Iniziale'!$B$20*'CENTROCAMPISTI - GE'!G48+'CENTROCAMPISTI - GE'!H48*'Pesi e Budget Iniziale'!$B$21+'Pesi e Budget Iniziale'!$B$22*VLOOKUP(B48,SQUADRE!$A$2:$B$21,2,FALSE)+VLOOKUP(B48,'FATTORE CASA'!$A$2:$B$21,2,FALSE)*'Pesi e Budget Iniziale'!$B$23+'Pesi e Budget Iniziale'!$B$24*VLOOKUP(B48,ALLENATORE!$A$2:$B$21,2,FALSE)</f>
        <v>73.43480000000001</v>
      </c>
      <c r="J48" s="19">
        <f t="shared" si="2"/>
        <v>9.3791300612023036</v>
      </c>
      <c r="K48" s="19">
        <f t="shared" si="0"/>
        <v>9.3791300612023036</v>
      </c>
      <c r="L48" s="18">
        <f>C48*'Pesi e Budget Iniziale'!$D$16+'Pesi e Budget Iniziale'!$D$17*'CENTROCAMPISTI - GE'!D48+'CENTROCAMPISTI - GE'!E48*'Pesi e Budget Iniziale'!$D$18+'CENTROCAMPISTI - GE'!F48*'Pesi e Budget Iniziale'!$D$19+'Pesi e Budget Iniziale'!$D$20*'CENTROCAMPISTI - GE'!G48+'CENTROCAMPISTI - GE'!H48*'Pesi e Budget Iniziale'!$D$21+'Pesi e Budget Iniziale'!$D$22*VLOOKUP(B48,SQUADRE!$A$2:$B$21,2,FALSE)+VLOOKUP(B48,'FATTORE CASA'!$A$2:$B$21,2,FALSE)*'Pesi e Budget Iniziale'!$D$23+'Pesi e Budget Iniziale'!$D$24*VLOOKUP(B48,ALLENATORE!$A$2:$B$21,2,FALSE)</f>
        <v>70.984800000000007</v>
      </c>
      <c r="M48" s="19">
        <f t="shared" si="3"/>
        <v>2.9804334396873173</v>
      </c>
      <c r="N48" s="19">
        <f t="shared" si="1"/>
        <v>2.9804334396873173</v>
      </c>
      <c r="P48" s="17"/>
    </row>
    <row r="49" spans="1:16" ht="12.75" customHeight="1" x14ac:dyDescent="0.15">
      <c r="A49" s="10" t="s">
        <v>254</v>
      </c>
      <c r="B49" s="34" t="s">
        <v>107</v>
      </c>
      <c r="C49" s="34">
        <v>8</v>
      </c>
      <c r="D49" s="34">
        <v>8</v>
      </c>
      <c r="E49" s="34">
        <v>7</v>
      </c>
      <c r="F49" s="34">
        <v>6</v>
      </c>
      <c r="G49" s="34">
        <v>6</v>
      </c>
      <c r="H49" s="34">
        <v>7</v>
      </c>
      <c r="I49" s="18">
        <f>C49*'Pesi e Budget Iniziale'!$B$16+'Pesi e Budget Iniziale'!$B$17*'CENTROCAMPISTI - GE'!D49+'CENTROCAMPISTI - GE'!E49*'Pesi e Budget Iniziale'!$B$18+'CENTROCAMPISTI - GE'!F49*'Pesi e Budget Iniziale'!$B$19+'Pesi e Budget Iniziale'!$B$20*'CENTROCAMPISTI - GE'!G49+'CENTROCAMPISTI - GE'!H49*'Pesi e Budget Iniziale'!$B$21+'Pesi e Budget Iniziale'!$B$22*VLOOKUP(B49,SQUADRE!$A$2:$B$21,2,FALSE)+VLOOKUP(B49,'FATTORE CASA'!$A$2:$B$21,2,FALSE)*'Pesi e Budget Iniziale'!$B$23+'Pesi e Budget Iniziale'!$B$24*VLOOKUP(B49,ALLENATORE!$A$2:$B$21,2,FALSE)</f>
        <v>69.272800000000004</v>
      </c>
      <c r="J49" s="19">
        <f t="shared" si="2"/>
        <v>-1.9857061198632522</v>
      </c>
      <c r="K49" s="19">
        <f t="shared" si="0"/>
        <v>1</v>
      </c>
      <c r="L49" s="18">
        <f>C49*'Pesi e Budget Iniziale'!$D$16+'Pesi e Budget Iniziale'!$D$17*'CENTROCAMPISTI - GE'!D49+'CENTROCAMPISTI - GE'!E49*'Pesi e Budget Iniziale'!$D$18+'CENTROCAMPISTI - GE'!F49*'Pesi e Budget Iniziale'!$D$19+'Pesi e Budget Iniziale'!$D$20*'CENTROCAMPISTI - GE'!G49+'CENTROCAMPISTI - GE'!H49*'Pesi e Budget Iniziale'!$D$21+'Pesi e Budget Iniziale'!$D$22*VLOOKUP(B49,SQUADRE!$A$2:$B$21,2,FALSE)+VLOOKUP(B49,'FATTORE CASA'!$A$2:$B$21,2,FALSE)*'Pesi e Budget Iniziale'!$D$23+'Pesi e Budget Iniziale'!$D$24*VLOOKUP(B49,ALLENATORE!$A$2:$B$21,2,FALSE)</f>
        <v>66.522800000000004</v>
      </c>
      <c r="M49" s="19">
        <f t="shared" si="3"/>
        <v>-10.523520670674941</v>
      </c>
      <c r="N49" s="19">
        <f t="shared" si="1"/>
        <v>1</v>
      </c>
      <c r="P49" s="17"/>
    </row>
    <row r="50" spans="1:16" ht="12.75" customHeight="1" x14ac:dyDescent="0.15">
      <c r="A50" s="10" t="s">
        <v>257</v>
      </c>
      <c r="B50" s="34" t="s">
        <v>85</v>
      </c>
      <c r="C50" s="34">
        <v>8</v>
      </c>
      <c r="D50" s="34">
        <v>8</v>
      </c>
      <c r="E50" s="34">
        <v>6</v>
      </c>
      <c r="F50" s="34">
        <v>7</v>
      </c>
      <c r="G50" s="34">
        <v>6</v>
      </c>
      <c r="H50" s="34">
        <v>7</v>
      </c>
      <c r="I50" s="18">
        <f>C50*'Pesi e Budget Iniziale'!$B$16+'Pesi e Budget Iniziale'!$B$17*'CENTROCAMPISTI - GE'!D50+'CENTROCAMPISTI - GE'!E50*'Pesi e Budget Iniziale'!$B$18+'CENTROCAMPISTI - GE'!F50*'Pesi e Budget Iniziale'!$B$19+'Pesi e Budget Iniziale'!$B$20*'CENTROCAMPISTI - GE'!G50+'CENTROCAMPISTI - GE'!H50*'Pesi e Budget Iniziale'!$B$21+'Pesi e Budget Iniziale'!$B$22*VLOOKUP(B50,SQUADRE!$A$2:$B$21,2,FALSE)+VLOOKUP(B50,'FATTORE CASA'!$A$2:$B$21,2,FALSE)*'Pesi e Budget Iniziale'!$B$23+'Pesi e Budget Iniziale'!$B$24*VLOOKUP(B50,ALLENATORE!$A$2:$B$21,2,FALSE)</f>
        <v>72.294300000000007</v>
      </c>
      <c r="J50" s="19">
        <f t="shared" si="2"/>
        <v>6.2648591182649511</v>
      </c>
      <c r="K50" s="19">
        <f t="shared" si="0"/>
        <v>6.2648591182649511</v>
      </c>
      <c r="L50" s="18">
        <f>C50*'Pesi e Budget Iniziale'!$D$16+'Pesi e Budget Iniziale'!$D$17*'CENTROCAMPISTI - GE'!D50+'CENTROCAMPISTI - GE'!E50*'Pesi e Budget Iniziale'!$D$18+'CENTROCAMPISTI - GE'!F50*'Pesi e Budget Iniziale'!$D$19+'Pesi e Budget Iniziale'!$D$20*'CENTROCAMPISTI - GE'!G50+'CENTROCAMPISTI - GE'!H50*'Pesi e Budget Iniziale'!$D$21+'Pesi e Budget Iniziale'!$D$22*VLOOKUP(B50,SQUADRE!$A$2:$B$21,2,FALSE)+VLOOKUP(B50,'FATTORE CASA'!$A$2:$B$21,2,FALSE)*'Pesi e Budget Iniziale'!$D$23+'Pesi e Budget Iniziale'!$D$24*VLOOKUP(B50,ALLENATORE!$A$2:$B$21,2,FALSE)</f>
        <v>69.844300000000004</v>
      </c>
      <c r="M50" s="19">
        <f t="shared" si="3"/>
        <v>-0.47121596929254395</v>
      </c>
      <c r="N50" s="19">
        <f t="shared" si="1"/>
        <v>1</v>
      </c>
      <c r="P50" s="15"/>
    </row>
    <row r="51" spans="1:16" ht="12.75" customHeight="1" x14ac:dyDescent="0.15">
      <c r="A51" s="10" t="s">
        <v>259</v>
      </c>
      <c r="B51" s="34" t="s">
        <v>59</v>
      </c>
      <c r="C51" s="34">
        <v>8</v>
      </c>
      <c r="D51" s="34">
        <v>7</v>
      </c>
      <c r="E51" s="34">
        <v>7</v>
      </c>
      <c r="F51" s="34">
        <v>6</v>
      </c>
      <c r="G51" s="34">
        <v>7</v>
      </c>
      <c r="H51" s="34">
        <v>7</v>
      </c>
      <c r="I51" s="18">
        <f>C51*'Pesi e Budget Iniziale'!$B$16+'Pesi e Budget Iniziale'!$B$17*'CENTROCAMPISTI - GE'!D51+'CENTROCAMPISTI - GE'!E51*'Pesi e Budget Iniziale'!$B$18+'CENTROCAMPISTI - GE'!F51*'Pesi e Budget Iniziale'!$B$19+'Pesi e Budget Iniziale'!$B$20*'CENTROCAMPISTI - GE'!G51+'CENTROCAMPISTI - GE'!H51*'Pesi e Budget Iniziale'!$B$21+'Pesi e Budget Iniziale'!$B$22*VLOOKUP(B51,SQUADRE!$A$2:$B$21,2,FALSE)+VLOOKUP(B51,'FATTORE CASA'!$A$2:$B$21,2,FALSE)*'Pesi e Budget Iniziale'!$B$23+'Pesi e Budget Iniziale'!$B$24*VLOOKUP(B51,ALLENATORE!$A$2:$B$21,2,FALSE)</f>
        <v>82.045599999999993</v>
      </c>
      <c r="J51" s="19">
        <f t="shared" si="2"/>
        <v>32.891943945853654</v>
      </c>
      <c r="K51" s="19">
        <f t="shared" si="0"/>
        <v>32.891943945853654</v>
      </c>
      <c r="L51" s="18">
        <f>C51*'Pesi e Budget Iniziale'!$D$16+'Pesi e Budget Iniziale'!$D$17*'CENTROCAMPISTI - GE'!D51+'CENTROCAMPISTI - GE'!E51*'Pesi e Budget Iniziale'!$D$18+'CENTROCAMPISTI - GE'!F51*'Pesi e Budget Iniziale'!$D$19+'Pesi e Budget Iniziale'!$D$20*'CENTROCAMPISTI - GE'!G51+'CENTROCAMPISTI - GE'!H51*'Pesi e Budget Iniziale'!$D$21+'Pesi e Budget Iniziale'!$D$22*VLOOKUP(B51,SQUADRE!$A$2:$B$21,2,FALSE)+VLOOKUP(B51,'FATTORE CASA'!$A$2:$B$21,2,FALSE)*'Pesi e Budget Iniziale'!$D$23+'Pesi e Budget Iniziale'!$D$24*VLOOKUP(B51,ALLENATORE!$A$2:$B$21,2,FALSE)</f>
        <v>79.295599999999993</v>
      </c>
      <c r="M51" s="19">
        <f t="shared" si="3"/>
        <v>28.132531561695018</v>
      </c>
      <c r="N51" s="19">
        <f t="shared" si="1"/>
        <v>28.132531561695018</v>
      </c>
      <c r="P51" s="17"/>
    </row>
    <row r="52" spans="1:16" ht="12.75" customHeight="1" x14ac:dyDescent="0.15">
      <c r="A52" s="10" t="s">
        <v>261</v>
      </c>
      <c r="B52" s="34" t="s">
        <v>133</v>
      </c>
      <c r="C52" s="34">
        <v>8</v>
      </c>
      <c r="D52" s="34">
        <v>8</v>
      </c>
      <c r="E52" s="34">
        <v>7</v>
      </c>
      <c r="F52" s="34">
        <v>6</v>
      </c>
      <c r="G52" s="34">
        <v>6</v>
      </c>
      <c r="H52" s="34">
        <v>7</v>
      </c>
      <c r="I52" s="18">
        <f>C52*'Pesi e Budget Iniziale'!$B$16+'Pesi e Budget Iniziale'!$B$17*'CENTROCAMPISTI - GE'!D52+'CENTROCAMPISTI - GE'!E52*'Pesi e Budget Iniziale'!$B$18+'CENTROCAMPISTI - GE'!F52*'Pesi e Budget Iniziale'!$B$19+'Pesi e Budget Iniziale'!$B$20*'CENTROCAMPISTI - GE'!G52+'CENTROCAMPISTI - GE'!H52*'Pesi e Budget Iniziale'!$B$21+'Pesi e Budget Iniziale'!$B$22*VLOOKUP(B52,SQUADRE!$A$2:$B$21,2,FALSE)+VLOOKUP(B52,'FATTORE CASA'!$A$2:$B$21,2,FALSE)*'Pesi e Budget Iniziale'!$B$23+'Pesi e Budget Iniziale'!$B$24*VLOOKUP(B52,ALLENATORE!$A$2:$B$21,2,FALSE)</f>
        <v>73.562799999999996</v>
      </c>
      <c r="J52" s="19">
        <f t="shared" si="2"/>
        <v>9.7286492902210995</v>
      </c>
      <c r="K52" s="19">
        <f t="shared" si="0"/>
        <v>9.7286492902210995</v>
      </c>
      <c r="L52" s="18">
        <f>C52*'Pesi e Budget Iniziale'!$D$16+'Pesi e Budget Iniziale'!$D$17*'CENTROCAMPISTI - GE'!D52+'CENTROCAMPISTI - GE'!E52*'Pesi e Budget Iniziale'!$D$18+'CENTROCAMPISTI - GE'!F52*'Pesi e Budget Iniziale'!$D$19+'Pesi e Budget Iniziale'!$D$20*'CENTROCAMPISTI - GE'!G52+'CENTROCAMPISTI - GE'!H52*'Pesi e Budget Iniziale'!$D$21+'Pesi e Budget Iniziale'!$D$22*VLOOKUP(B52,SQUADRE!$A$2:$B$21,2,FALSE)+VLOOKUP(B52,'FATTORE CASA'!$A$2:$B$21,2,FALSE)*'Pesi e Budget Iniziale'!$D$23+'Pesi e Budget Iniziale'!$D$24*VLOOKUP(B52,ALLENATORE!$A$2:$B$21,2,FALSE)</f>
        <v>70.812799999999996</v>
      </c>
      <c r="M52" s="19">
        <f t="shared" si="3"/>
        <v>2.4598865757289019</v>
      </c>
      <c r="N52" s="19">
        <f t="shared" si="1"/>
        <v>2.4598865757289019</v>
      </c>
      <c r="P52" s="17"/>
    </row>
    <row r="53" spans="1:16" ht="12.75" customHeight="1" x14ac:dyDescent="0.15">
      <c r="A53" s="10" t="s">
        <v>263</v>
      </c>
      <c r="B53" s="34" t="s">
        <v>107</v>
      </c>
      <c r="C53" s="34">
        <v>8</v>
      </c>
      <c r="D53" s="34">
        <v>7</v>
      </c>
      <c r="E53" s="34">
        <v>7</v>
      </c>
      <c r="F53" s="34">
        <v>7</v>
      </c>
      <c r="G53" s="34">
        <v>6</v>
      </c>
      <c r="H53" s="34">
        <v>7</v>
      </c>
      <c r="I53" s="18">
        <f>C53*'Pesi e Budget Iniziale'!$B$16+'Pesi e Budget Iniziale'!$B$17*'CENTROCAMPISTI - GE'!D53+'CENTROCAMPISTI - GE'!E53*'Pesi e Budget Iniziale'!$B$18+'CENTROCAMPISTI - GE'!F53*'Pesi e Budget Iniziale'!$B$19+'Pesi e Budget Iniziale'!$B$20*'CENTROCAMPISTI - GE'!G53+'CENTROCAMPISTI - GE'!H53*'Pesi e Budget Iniziale'!$B$21+'Pesi e Budget Iniziale'!$B$22*VLOOKUP(B53,SQUADRE!$A$2:$B$21,2,FALSE)+VLOOKUP(B53,'FATTORE CASA'!$A$2:$B$21,2,FALSE)*'Pesi e Budget Iniziale'!$B$23+'Pesi e Budget Iniziale'!$B$24*VLOOKUP(B53,ALLENATORE!$A$2:$B$21,2,FALSE)</f>
        <v>69.547800000000009</v>
      </c>
      <c r="J53" s="19">
        <f t="shared" si="2"/>
        <v>-1.2347859012680686</v>
      </c>
      <c r="K53" s="19">
        <f t="shared" si="0"/>
        <v>1</v>
      </c>
      <c r="L53" s="18">
        <f>C53*'Pesi e Budget Iniziale'!$D$16+'Pesi e Budget Iniziale'!$D$17*'CENTROCAMPISTI - GE'!D53+'CENTROCAMPISTI - GE'!E53*'Pesi e Budget Iniziale'!$D$18+'CENTROCAMPISTI - GE'!F53*'Pesi e Budget Iniziale'!$D$19+'Pesi e Budget Iniziale'!$D$20*'CENTROCAMPISTI - GE'!G53+'CENTROCAMPISTI - GE'!H53*'Pesi e Budget Iniziale'!$D$21+'Pesi e Budget Iniziale'!$D$22*VLOOKUP(B53,SQUADRE!$A$2:$B$21,2,FALSE)+VLOOKUP(B53,'FATTORE CASA'!$A$2:$B$21,2,FALSE)*'Pesi e Budget Iniziale'!$D$23+'Pesi e Budget Iniziale'!$D$24*VLOOKUP(B53,ALLENATORE!$A$2:$B$21,2,FALSE)</f>
        <v>66.747799999999998</v>
      </c>
      <c r="M53" s="19">
        <f t="shared" si="3"/>
        <v>-9.8425727381712562</v>
      </c>
      <c r="N53" s="19">
        <f t="shared" si="1"/>
        <v>1</v>
      </c>
      <c r="P53" s="17"/>
    </row>
    <row r="54" spans="1:16" ht="12.75" customHeight="1" x14ac:dyDescent="0.15">
      <c r="A54" s="10" t="s">
        <v>265</v>
      </c>
      <c r="B54" s="34" t="s">
        <v>139</v>
      </c>
      <c r="C54" s="34">
        <v>8</v>
      </c>
      <c r="D54" s="34">
        <v>8</v>
      </c>
      <c r="E54" s="34">
        <v>6</v>
      </c>
      <c r="F54" s="34">
        <v>7</v>
      </c>
      <c r="G54" s="34">
        <v>6</v>
      </c>
      <c r="H54" s="34">
        <v>7</v>
      </c>
      <c r="I54" s="18">
        <f>C54*'Pesi e Budget Iniziale'!$B$16+'Pesi e Budget Iniziale'!$B$17*'CENTROCAMPISTI - GE'!D54+'CENTROCAMPISTI - GE'!E54*'Pesi e Budget Iniziale'!$B$18+'CENTROCAMPISTI - GE'!F54*'Pesi e Budget Iniziale'!$B$19+'Pesi e Budget Iniziale'!$B$20*'CENTROCAMPISTI - GE'!G54+'CENTROCAMPISTI - GE'!H54*'Pesi e Budget Iniziale'!$B$21+'Pesi e Budget Iniziale'!$B$22*VLOOKUP(B54,SQUADRE!$A$2:$B$21,2,FALSE)+VLOOKUP(B54,'FATTORE CASA'!$A$2:$B$21,2,FALSE)*'Pesi e Budget Iniziale'!$B$23+'Pesi e Budget Iniziale'!$B$24*VLOOKUP(B54,ALLENATORE!$A$2:$B$21,2,FALSE)</f>
        <v>66.120800000000003</v>
      </c>
      <c r="J54" s="19">
        <f t="shared" si="2"/>
        <v>-10.592617134452041</v>
      </c>
      <c r="K54" s="19">
        <f t="shared" si="0"/>
        <v>1</v>
      </c>
      <c r="L54" s="18">
        <f>C54*'Pesi e Budget Iniziale'!$D$16+'Pesi e Budget Iniziale'!$D$17*'CENTROCAMPISTI - GE'!D54+'CENTROCAMPISTI - GE'!E54*'Pesi e Budget Iniziale'!$D$18+'CENTROCAMPISTI - GE'!F54*'Pesi e Budget Iniziale'!$D$19+'Pesi e Budget Iniziale'!$D$20*'CENTROCAMPISTI - GE'!G54+'CENTROCAMPISTI - GE'!H54*'Pesi e Budget Iniziale'!$D$21+'Pesi e Budget Iniziale'!$D$22*VLOOKUP(B54,SQUADRE!$A$2:$B$21,2,FALSE)+VLOOKUP(B54,'FATTORE CASA'!$A$2:$B$21,2,FALSE)*'Pesi e Budget Iniziale'!$D$23+'Pesi e Budget Iniziale'!$D$24*VLOOKUP(B54,ALLENATORE!$A$2:$B$21,2,FALSE)</f>
        <v>63.670799999999993</v>
      </c>
      <c r="M54" s="19">
        <f t="shared" si="3"/>
        <v>-19.154914019566291</v>
      </c>
      <c r="N54" s="19">
        <f t="shared" si="1"/>
        <v>1</v>
      </c>
      <c r="P54" s="17"/>
    </row>
    <row r="55" spans="1:16" ht="12.75" customHeight="1" x14ac:dyDescent="0.15">
      <c r="A55" s="10" t="s">
        <v>267</v>
      </c>
      <c r="B55" s="34" t="s">
        <v>73</v>
      </c>
      <c r="C55" s="34">
        <v>8</v>
      </c>
      <c r="D55" s="34">
        <v>7</v>
      </c>
      <c r="E55" s="34">
        <v>8</v>
      </c>
      <c r="F55" s="34">
        <v>6</v>
      </c>
      <c r="G55" s="34">
        <v>6</v>
      </c>
      <c r="H55" s="34">
        <v>7</v>
      </c>
      <c r="I55" s="18">
        <f>C55*'Pesi e Budget Iniziale'!$B$16+'Pesi e Budget Iniziale'!$B$17*'CENTROCAMPISTI - GE'!D55+'CENTROCAMPISTI - GE'!E55*'Pesi e Budget Iniziale'!$B$18+'CENTROCAMPISTI - GE'!F55*'Pesi e Budget Iniziale'!$B$19+'Pesi e Budget Iniziale'!$B$20*'CENTROCAMPISTI - GE'!G55+'CENTROCAMPISTI - GE'!H55*'Pesi e Budget Iniziale'!$B$21+'Pesi e Budget Iniziale'!$B$22*VLOOKUP(B55,SQUADRE!$A$2:$B$21,2,FALSE)+VLOOKUP(B55,'FATTORE CASA'!$A$2:$B$21,2,FALSE)*'Pesi e Budget Iniziale'!$B$23+'Pesi e Budget Iniziale'!$B$24*VLOOKUP(B55,ALLENATORE!$A$2:$B$21,2,FALSE)</f>
        <v>77.738799999999998</v>
      </c>
      <c r="J55" s="19">
        <f t="shared" si="2"/>
        <v>21.131714136960575</v>
      </c>
      <c r="K55" s="19">
        <f t="shared" si="0"/>
        <v>21.131714136960575</v>
      </c>
      <c r="L55" s="18">
        <f>C55*'Pesi e Budget Iniziale'!$D$16+'Pesi e Budget Iniziale'!$D$17*'CENTROCAMPISTI - GE'!D55+'CENTROCAMPISTI - GE'!E55*'Pesi e Budget Iniziale'!$D$18+'CENTROCAMPISTI - GE'!F55*'Pesi e Budget Iniziale'!$D$19+'Pesi e Budget Iniziale'!$D$20*'CENTROCAMPISTI - GE'!G55+'CENTROCAMPISTI - GE'!H55*'Pesi e Budget Iniziale'!$D$21+'Pesi e Budget Iniziale'!$D$22*VLOOKUP(B55,SQUADRE!$A$2:$B$21,2,FALSE)+VLOOKUP(B55,'FATTORE CASA'!$A$2:$B$21,2,FALSE)*'Pesi e Budget Iniziale'!$D$23+'Pesi e Budget Iniziale'!$D$24*VLOOKUP(B55,ALLENATORE!$A$2:$B$21,2,FALSE)</f>
        <v>74.638800000000003</v>
      </c>
      <c r="M55" s="19">
        <f t="shared" si="3"/>
        <v>14.039027863547382</v>
      </c>
      <c r="N55" s="19">
        <f t="shared" si="1"/>
        <v>14.039027863547382</v>
      </c>
      <c r="P55" s="17"/>
    </row>
    <row r="56" spans="1:16" ht="12.75" customHeight="1" x14ac:dyDescent="0.15">
      <c r="A56" s="10" t="s">
        <v>269</v>
      </c>
      <c r="B56" s="34" t="s">
        <v>133</v>
      </c>
      <c r="C56" s="34">
        <v>7</v>
      </c>
      <c r="D56" s="34">
        <v>9</v>
      </c>
      <c r="E56" s="34">
        <v>6</v>
      </c>
      <c r="F56" s="34">
        <v>7</v>
      </c>
      <c r="G56" s="34">
        <v>6</v>
      </c>
      <c r="H56" s="34">
        <v>7</v>
      </c>
      <c r="I56" s="18">
        <f>C56*'Pesi e Budget Iniziale'!$B$16+'Pesi e Budget Iniziale'!$B$17*'CENTROCAMPISTI - GE'!D56+'CENTROCAMPISTI - GE'!E56*'Pesi e Budget Iniziale'!$B$18+'CENTROCAMPISTI - GE'!F56*'Pesi e Budget Iniziale'!$B$19+'Pesi e Budget Iniziale'!$B$20*'CENTROCAMPISTI - GE'!G56+'CENTROCAMPISTI - GE'!H56*'Pesi e Budget Iniziale'!$B$21+'Pesi e Budget Iniziale'!$B$22*VLOOKUP(B56,SQUADRE!$A$2:$B$21,2,FALSE)+VLOOKUP(B56,'FATTORE CASA'!$A$2:$B$21,2,FALSE)*'Pesi e Budget Iniziale'!$B$23+'Pesi e Budget Iniziale'!$B$24*VLOOKUP(B56,ALLENATORE!$A$2:$B$21,2,FALSE)</f>
        <v>73.329499999999996</v>
      </c>
      <c r="J56" s="19">
        <f t="shared" si="2"/>
        <v>9.0915958829547492</v>
      </c>
      <c r="K56" s="19">
        <f t="shared" si="0"/>
        <v>9.0915958829547492</v>
      </c>
      <c r="L56" s="18">
        <f>C56*'Pesi e Budget Iniziale'!$D$16+'Pesi e Budget Iniziale'!$D$17*'CENTROCAMPISTI - GE'!D56+'CENTROCAMPISTI - GE'!E56*'Pesi e Budget Iniziale'!$D$18+'CENTROCAMPISTI - GE'!F56*'Pesi e Budget Iniziale'!$D$19+'Pesi e Budget Iniziale'!$D$20*'CENTROCAMPISTI - GE'!G56+'CENTROCAMPISTI - GE'!H56*'Pesi e Budget Iniziale'!$D$21+'Pesi e Budget Iniziale'!$D$22*VLOOKUP(B56,SQUADRE!$A$2:$B$21,2,FALSE)+VLOOKUP(B56,'FATTORE CASA'!$A$2:$B$21,2,FALSE)*'Pesi e Budget Iniziale'!$D$23+'Pesi e Budget Iniziale'!$D$24*VLOOKUP(B56,ALLENATORE!$A$2:$B$21,2,FALSE)</f>
        <v>70.879499999999993</v>
      </c>
      <c r="M56" s="19">
        <f t="shared" si="3"/>
        <v>2.661749807275541</v>
      </c>
      <c r="N56" s="19">
        <f t="shared" si="1"/>
        <v>2.661749807275541</v>
      </c>
      <c r="P56" s="17"/>
    </row>
    <row r="57" spans="1:16" ht="12.75" customHeight="1" x14ac:dyDescent="0.15">
      <c r="A57" s="10" t="s">
        <v>271</v>
      </c>
      <c r="B57" s="34" t="s">
        <v>112</v>
      </c>
      <c r="C57" s="34">
        <v>9</v>
      </c>
      <c r="D57" s="34">
        <v>6</v>
      </c>
      <c r="E57" s="34">
        <v>7</v>
      </c>
      <c r="F57" s="34">
        <v>7</v>
      </c>
      <c r="G57" s="34">
        <v>6</v>
      </c>
      <c r="H57" s="34">
        <v>7</v>
      </c>
      <c r="I57" s="18">
        <f>C57*'Pesi e Budget Iniziale'!$B$16+'Pesi e Budget Iniziale'!$B$17*'CENTROCAMPISTI - GE'!D57+'CENTROCAMPISTI - GE'!E57*'Pesi e Budget Iniziale'!$B$18+'CENTROCAMPISTI - GE'!F57*'Pesi e Budget Iniziale'!$B$19+'Pesi e Budget Iniziale'!$B$20*'CENTROCAMPISTI - GE'!G57+'CENTROCAMPISTI - GE'!H57*'Pesi e Budget Iniziale'!$B$21+'Pesi e Budget Iniziale'!$B$22*VLOOKUP(B57,SQUADRE!$A$2:$B$21,2,FALSE)+VLOOKUP(B57,'FATTORE CASA'!$A$2:$B$21,2,FALSE)*'Pesi e Budget Iniziale'!$B$23+'Pesi e Budget Iniziale'!$B$24*VLOOKUP(B57,ALLENATORE!$A$2:$B$21,2,FALSE)</f>
        <v>73.943100000000001</v>
      </c>
      <c r="J57" s="19">
        <f t="shared" si="2"/>
        <v>10.767103687063795</v>
      </c>
      <c r="K57" s="19">
        <f t="shared" si="0"/>
        <v>10.767103687063795</v>
      </c>
      <c r="L57" s="18">
        <f>C57*'Pesi e Budget Iniziale'!$D$16+'Pesi e Budget Iniziale'!$D$17*'CENTROCAMPISTI - GE'!D57+'CENTROCAMPISTI - GE'!E57*'Pesi e Budget Iniziale'!$D$18+'CENTROCAMPISTI - GE'!F57*'Pesi e Budget Iniziale'!$D$19+'Pesi e Budget Iniziale'!$D$20*'CENTROCAMPISTI - GE'!G57+'CENTROCAMPISTI - GE'!H57*'Pesi e Budget Iniziale'!$D$21+'Pesi e Budget Iniziale'!$D$22*VLOOKUP(B57,SQUADRE!$A$2:$B$21,2,FALSE)+VLOOKUP(B57,'FATTORE CASA'!$A$2:$B$21,2,FALSE)*'Pesi e Budget Iniziale'!$D$23+'Pesi e Budget Iniziale'!$D$24*VLOOKUP(B57,ALLENATORE!$A$2:$B$21,2,FALSE)</f>
        <v>71.143100000000004</v>
      </c>
      <c r="M57" s="19">
        <f t="shared" si="3"/>
        <v>3.4595181406443629</v>
      </c>
      <c r="N57" s="19">
        <f t="shared" si="1"/>
        <v>3.4595181406443629</v>
      </c>
      <c r="P57" s="17"/>
    </row>
    <row r="58" spans="1:16" ht="12.75" customHeight="1" x14ac:dyDescent="0.15">
      <c r="A58" s="10" t="s">
        <v>273</v>
      </c>
      <c r="B58" s="34" t="s">
        <v>90</v>
      </c>
      <c r="C58" s="34">
        <v>9</v>
      </c>
      <c r="D58" s="34">
        <v>6</v>
      </c>
      <c r="E58" s="34">
        <v>7</v>
      </c>
      <c r="F58" s="34">
        <v>7</v>
      </c>
      <c r="G58" s="34">
        <v>7</v>
      </c>
      <c r="H58" s="34">
        <v>5</v>
      </c>
      <c r="I58" s="18">
        <f>C58*'Pesi e Budget Iniziale'!$B$16+'Pesi e Budget Iniziale'!$B$17*'CENTROCAMPISTI - GE'!D58+'CENTROCAMPISTI - GE'!E58*'Pesi e Budget Iniziale'!$B$18+'CENTROCAMPISTI - GE'!F58*'Pesi e Budget Iniziale'!$B$19+'Pesi e Budget Iniziale'!$B$20*'CENTROCAMPISTI - GE'!G58+'CENTROCAMPISTI - GE'!H58*'Pesi e Budget Iniziale'!$B$21+'Pesi e Budget Iniziale'!$B$22*VLOOKUP(B58,SQUADRE!$A$2:$B$21,2,FALSE)+VLOOKUP(B58,'FATTORE CASA'!$A$2:$B$21,2,FALSE)*'Pesi e Budget Iniziale'!$B$23+'Pesi e Budget Iniziale'!$B$24*VLOOKUP(B58,ALLENATORE!$A$2:$B$21,2,FALSE)</f>
        <v>76.348300000000009</v>
      </c>
      <c r="J58" s="19">
        <f t="shared" si="2"/>
        <v>17.334788449845853</v>
      </c>
      <c r="K58" s="19">
        <f t="shared" si="0"/>
        <v>17.334788449845853</v>
      </c>
      <c r="L58" s="18">
        <f>C58*'Pesi e Budget Iniziale'!$D$16+'Pesi e Budget Iniziale'!$D$17*'CENTROCAMPISTI - GE'!D58+'CENTROCAMPISTI - GE'!E58*'Pesi e Budget Iniziale'!$D$18+'CENTROCAMPISTI - GE'!F58*'Pesi e Budget Iniziale'!$D$19+'Pesi e Budget Iniziale'!$D$20*'CENTROCAMPISTI - GE'!G58+'CENTROCAMPISTI - GE'!H58*'Pesi e Budget Iniziale'!$D$21+'Pesi e Budget Iniziale'!$D$22*VLOOKUP(B58,SQUADRE!$A$2:$B$21,2,FALSE)+VLOOKUP(B58,'FATTORE CASA'!$A$2:$B$21,2,FALSE)*'Pesi e Budget Iniziale'!$D$23+'Pesi e Budget Iniziale'!$D$24*VLOOKUP(B58,ALLENATORE!$A$2:$B$21,2,FALSE)</f>
        <v>73.548299999999998</v>
      </c>
      <c r="M58" s="19">
        <f t="shared" si="3"/>
        <v>10.7387002173461</v>
      </c>
      <c r="N58" s="19">
        <f t="shared" si="1"/>
        <v>10.7387002173461</v>
      </c>
      <c r="P58" s="17"/>
    </row>
    <row r="59" spans="1:16" ht="12.75" customHeight="1" x14ac:dyDescent="0.15">
      <c r="A59" s="10" t="s">
        <v>275</v>
      </c>
      <c r="B59" s="34" t="s">
        <v>133</v>
      </c>
      <c r="C59" s="34">
        <v>7</v>
      </c>
      <c r="D59" s="34">
        <v>8</v>
      </c>
      <c r="E59" s="34">
        <v>6</v>
      </c>
      <c r="F59" s="34">
        <v>7</v>
      </c>
      <c r="G59" s="34">
        <v>6</v>
      </c>
      <c r="H59" s="34">
        <v>7</v>
      </c>
      <c r="I59" s="18">
        <f>C59*'Pesi e Budget Iniziale'!$B$16+'Pesi e Budget Iniziale'!$B$17*'CENTROCAMPISTI - GE'!D59+'CENTROCAMPISTI - GE'!E59*'Pesi e Budget Iniziale'!$B$18+'CENTROCAMPISTI - GE'!F59*'Pesi e Budget Iniziale'!$B$19+'Pesi e Budget Iniziale'!$B$20*'CENTROCAMPISTI - GE'!G59+'CENTROCAMPISTI - GE'!H59*'Pesi e Budget Iniziale'!$B$21+'Pesi e Budget Iniziale'!$B$22*VLOOKUP(B59,SQUADRE!$A$2:$B$21,2,FALSE)+VLOOKUP(B59,'FATTORE CASA'!$A$2:$B$21,2,FALSE)*'Pesi e Budget Iniziale'!$B$23+'Pesi e Budget Iniziale'!$B$24*VLOOKUP(B59,ALLENATORE!$A$2:$B$21,2,FALSE)</f>
        <v>72.117000000000004</v>
      </c>
      <c r="J59" s="19">
        <f t="shared" si="2"/>
        <v>5.7807203736943222</v>
      </c>
      <c r="K59" s="19">
        <f t="shared" si="0"/>
        <v>5.7807203736943222</v>
      </c>
      <c r="L59" s="18">
        <f>C59*'Pesi e Budget Iniziale'!$D$16+'Pesi e Budget Iniziale'!$D$17*'CENTROCAMPISTI - GE'!D59+'CENTROCAMPISTI - GE'!E59*'Pesi e Budget Iniziale'!$D$18+'CENTROCAMPISTI - GE'!F59*'Pesi e Budget Iniziale'!$D$19+'Pesi e Budget Iniziale'!$D$20*'CENTROCAMPISTI - GE'!G59+'CENTROCAMPISTI - GE'!H59*'Pesi e Budget Iniziale'!$D$21+'Pesi e Budget Iniziale'!$D$22*VLOOKUP(B59,SQUADRE!$A$2:$B$21,2,FALSE)+VLOOKUP(B59,'FATTORE CASA'!$A$2:$B$21,2,FALSE)*'Pesi e Budget Iniziale'!$D$23+'Pesi e Budget Iniziale'!$D$24*VLOOKUP(B59,ALLENATORE!$A$2:$B$21,2,FALSE)</f>
        <v>69.667000000000002</v>
      </c>
      <c r="M59" s="19">
        <f t="shared" si="3"/>
        <v>-1.0078029401054636</v>
      </c>
      <c r="N59" s="19">
        <f t="shared" si="1"/>
        <v>1</v>
      </c>
      <c r="P59" s="17"/>
    </row>
    <row r="60" spans="1:16" ht="12.75" customHeight="1" x14ac:dyDescent="0.15">
      <c r="A60" s="10" t="s">
        <v>276</v>
      </c>
      <c r="B60" s="34" t="s">
        <v>117</v>
      </c>
      <c r="C60" s="34">
        <v>9</v>
      </c>
      <c r="D60" s="34">
        <v>8</v>
      </c>
      <c r="E60" s="34">
        <v>7</v>
      </c>
      <c r="F60" s="34">
        <v>6</v>
      </c>
      <c r="G60" s="34">
        <v>5</v>
      </c>
      <c r="H60" s="34">
        <v>6</v>
      </c>
      <c r="I60" s="18">
        <f>C60*'Pesi e Budget Iniziale'!$B$16+'Pesi e Budget Iniziale'!$B$17*'CENTROCAMPISTI - GE'!D60+'CENTROCAMPISTI - GE'!E60*'Pesi e Budget Iniziale'!$B$18+'CENTROCAMPISTI - GE'!F60*'Pesi e Budget Iniziale'!$B$19+'Pesi e Budget Iniziale'!$B$20*'CENTROCAMPISTI - GE'!G60+'CENTROCAMPISTI - GE'!H60*'Pesi e Budget Iniziale'!$B$21+'Pesi e Budget Iniziale'!$B$22*VLOOKUP(B60,SQUADRE!$A$2:$B$21,2,FALSE)+VLOOKUP(B60,'FATTORE CASA'!$A$2:$B$21,2,FALSE)*'Pesi e Budget Iniziale'!$B$23+'Pesi e Budget Iniziale'!$B$24*VLOOKUP(B60,ALLENATORE!$A$2:$B$21,2,FALSE)</f>
        <v>74.825000000000003</v>
      </c>
      <c r="J60" s="19">
        <f t="shared" si="2"/>
        <v>13.175236562624036</v>
      </c>
      <c r="K60" s="19">
        <f t="shared" si="0"/>
        <v>13.175236562624036</v>
      </c>
      <c r="L60" s="18">
        <f>C60*'Pesi e Budget Iniziale'!$D$16+'Pesi e Budget Iniziale'!$D$17*'CENTROCAMPISTI - GE'!D60+'CENTROCAMPISTI - GE'!E60*'Pesi e Budget Iniziale'!$D$18+'CENTROCAMPISTI - GE'!F60*'Pesi e Budget Iniziale'!$D$19+'Pesi e Budget Iniziale'!$D$20*'CENTROCAMPISTI - GE'!G60+'CENTROCAMPISTI - GE'!H60*'Pesi e Budget Iniziale'!$D$21+'Pesi e Budget Iniziale'!$D$22*VLOOKUP(B60,SQUADRE!$A$2:$B$21,2,FALSE)+VLOOKUP(B60,'FATTORE CASA'!$A$2:$B$21,2,FALSE)*'Pesi e Budget Iniziale'!$D$23+'Pesi e Budget Iniziale'!$D$24*VLOOKUP(B60,ALLENATORE!$A$2:$B$21,2,FALSE)</f>
        <v>72.075000000000003</v>
      </c>
      <c r="M60" s="19">
        <f t="shared" si="3"/>
        <v>6.2798531553118977</v>
      </c>
      <c r="N60" s="19">
        <f t="shared" si="1"/>
        <v>6.2798531553118977</v>
      </c>
      <c r="P60" s="17"/>
    </row>
    <row r="61" spans="1:16" ht="12.75" customHeight="1" x14ac:dyDescent="0.15">
      <c r="A61" s="10" t="s">
        <v>278</v>
      </c>
      <c r="B61" s="34" t="s">
        <v>75</v>
      </c>
      <c r="C61" s="34">
        <v>7</v>
      </c>
      <c r="D61" s="34">
        <v>7</v>
      </c>
      <c r="E61" s="34">
        <v>7</v>
      </c>
      <c r="F61" s="34">
        <v>6</v>
      </c>
      <c r="G61" s="34">
        <v>7</v>
      </c>
      <c r="H61" s="34">
        <v>7</v>
      </c>
      <c r="I61" s="18">
        <f>C61*'Pesi e Budget Iniziale'!$B$16+'Pesi e Budget Iniziale'!$B$17*'CENTROCAMPISTI - GE'!D61+'CENTROCAMPISTI - GE'!E61*'Pesi e Budget Iniziale'!$B$18+'CENTROCAMPISTI - GE'!F61*'Pesi e Budget Iniziale'!$B$19+'Pesi e Budget Iniziale'!$B$20*'CENTROCAMPISTI - GE'!G61+'CENTROCAMPISTI - GE'!H61*'Pesi e Budget Iniziale'!$B$21+'Pesi e Budget Iniziale'!$B$22*VLOOKUP(B61,SQUADRE!$A$2:$B$21,2,FALSE)+VLOOKUP(B61,'FATTORE CASA'!$A$2:$B$21,2,FALSE)*'Pesi e Budget Iniziale'!$B$23+'Pesi e Budget Iniziale'!$B$24*VLOOKUP(B61,ALLENATORE!$A$2:$B$21,2,FALSE)</f>
        <v>70.504800000000003</v>
      </c>
      <c r="J61" s="19">
        <f t="shared" si="2"/>
        <v>1.3784164594430308</v>
      </c>
      <c r="K61" s="19">
        <f t="shared" si="0"/>
        <v>1.3784164594430308</v>
      </c>
      <c r="L61" s="18">
        <f>C61*'Pesi e Budget Iniziale'!$D$16+'Pesi e Budget Iniziale'!$D$17*'CENTROCAMPISTI - GE'!D61+'CENTROCAMPISTI - GE'!E61*'Pesi e Budget Iniziale'!$D$18+'CENTROCAMPISTI - GE'!F61*'Pesi e Budget Iniziale'!$D$19+'Pesi e Budget Iniziale'!$D$20*'CENTROCAMPISTI - GE'!G61+'CENTROCAMPISTI - GE'!H61*'Pesi e Budget Iniziale'!$D$21+'Pesi e Budget Iniziale'!$D$22*VLOOKUP(B61,SQUADRE!$A$2:$B$21,2,FALSE)+VLOOKUP(B61,'FATTORE CASA'!$A$2:$B$21,2,FALSE)*'Pesi e Budget Iniziale'!$D$23+'Pesi e Budget Iniziale'!$D$24*VLOOKUP(B61,ALLENATORE!$A$2:$B$21,2,FALSE)</f>
        <v>67.754800000000003</v>
      </c>
      <c r="M61" s="19">
        <f t="shared" si="3"/>
        <v>-6.7949524358102309</v>
      </c>
      <c r="N61" s="19">
        <f t="shared" si="1"/>
        <v>1</v>
      </c>
      <c r="P61" s="17"/>
    </row>
    <row r="62" spans="1:16" ht="12.75" customHeight="1" x14ac:dyDescent="0.15">
      <c r="A62" s="10" t="s">
        <v>280</v>
      </c>
      <c r="B62" s="34" t="s">
        <v>59</v>
      </c>
      <c r="C62" s="34">
        <v>8</v>
      </c>
      <c r="D62" s="34">
        <v>7</v>
      </c>
      <c r="E62" s="34">
        <v>7</v>
      </c>
      <c r="F62" s="34">
        <v>5</v>
      </c>
      <c r="G62" s="34">
        <v>7</v>
      </c>
      <c r="H62" s="34">
        <v>7</v>
      </c>
      <c r="I62" s="18">
        <f>C62*'Pesi e Budget Iniziale'!$B$16+'Pesi e Budget Iniziale'!$B$17*'CENTROCAMPISTI - GE'!D62+'CENTROCAMPISTI - GE'!E62*'Pesi e Budget Iniziale'!$B$18+'CENTROCAMPISTI - GE'!F62*'Pesi e Budget Iniziale'!$B$19+'Pesi e Budget Iniziale'!$B$20*'CENTROCAMPISTI - GE'!G62+'CENTROCAMPISTI - GE'!H62*'Pesi e Budget Iniziale'!$B$21+'Pesi e Budget Iniziale'!$B$22*VLOOKUP(B62,SQUADRE!$A$2:$B$21,2,FALSE)+VLOOKUP(B62,'FATTORE CASA'!$A$2:$B$21,2,FALSE)*'Pesi e Budget Iniziale'!$B$23+'Pesi e Budget Iniziale'!$B$24*VLOOKUP(B62,ALLENATORE!$A$2:$B$21,2,FALSE)</f>
        <v>80.558099999999996</v>
      </c>
      <c r="J62" s="19">
        <f t="shared" si="2"/>
        <v>28.830148217998072</v>
      </c>
      <c r="K62" s="19">
        <f t="shared" si="0"/>
        <v>28.830148217998072</v>
      </c>
      <c r="L62" s="18">
        <f>C62*'Pesi e Budget Iniziale'!$D$16+'Pesi e Budget Iniziale'!$D$17*'CENTROCAMPISTI - GE'!D62+'CENTROCAMPISTI - GE'!E62*'Pesi e Budget Iniziale'!$D$18+'CENTROCAMPISTI - GE'!F62*'Pesi e Budget Iniziale'!$D$19+'Pesi e Budget Iniziale'!$D$20*'CENTROCAMPISTI - GE'!G62+'CENTROCAMPISTI - GE'!H62*'Pesi e Budget Iniziale'!$D$21+'Pesi e Budget Iniziale'!$D$22*VLOOKUP(B62,SQUADRE!$A$2:$B$21,2,FALSE)+VLOOKUP(B62,'FATTORE CASA'!$A$2:$B$21,2,FALSE)*'Pesi e Budget Iniziale'!$D$23+'Pesi e Budget Iniziale'!$D$24*VLOOKUP(B62,ALLENATORE!$A$2:$B$21,2,FALSE)</f>
        <v>77.858099999999993</v>
      </c>
      <c r="M62" s="19">
        <f t="shared" si="3"/>
        <v>23.782030881810272</v>
      </c>
      <c r="N62" s="19">
        <f t="shared" si="1"/>
        <v>23.782030881810272</v>
      </c>
      <c r="P62" s="17"/>
    </row>
    <row r="63" spans="1:16" ht="12.75" customHeight="1" x14ac:dyDescent="0.15">
      <c r="A63" s="10" t="s">
        <v>282</v>
      </c>
      <c r="B63" s="34" t="s">
        <v>19</v>
      </c>
      <c r="C63" s="34">
        <v>6</v>
      </c>
      <c r="D63" s="34">
        <v>8</v>
      </c>
      <c r="E63" s="34">
        <v>7</v>
      </c>
      <c r="F63" s="34">
        <v>7</v>
      </c>
      <c r="G63" s="34">
        <v>6</v>
      </c>
      <c r="H63" s="34">
        <v>7</v>
      </c>
      <c r="I63" s="18">
        <f>C63*'Pesi e Budget Iniziale'!$B$16+'Pesi e Budget Iniziale'!$B$17*'CENTROCAMPISTI - GE'!D63+'CENTROCAMPISTI - GE'!E63*'Pesi e Budget Iniziale'!$B$18+'CENTROCAMPISTI - GE'!F63*'Pesi e Budget Iniziale'!$B$19+'Pesi e Budget Iniziale'!$B$20*'CENTROCAMPISTI - GE'!G63+'CENTROCAMPISTI - GE'!H63*'Pesi e Budget Iniziale'!$B$21+'Pesi e Budget Iniziale'!$B$22*VLOOKUP(B63,SQUADRE!$A$2:$B$21,2,FALSE)+VLOOKUP(B63,'FATTORE CASA'!$A$2:$B$21,2,FALSE)*'Pesi e Budget Iniziale'!$B$23+'Pesi e Budget Iniziale'!$B$24*VLOOKUP(B63,ALLENATORE!$A$2:$B$21,2,FALSE)</f>
        <v>76.795700000000011</v>
      </c>
      <c r="J63" s="19">
        <f t="shared" si="2"/>
        <v>18.556467380025751</v>
      </c>
      <c r="K63" s="19">
        <f t="shared" si="0"/>
        <v>18.556467380025751</v>
      </c>
      <c r="L63" s="18">
        <f>C63*'Pesi e Budget Iniziale'!$D$16+'Pesi e Budget Iniziale'!$D$17*'CENTROCAMPISTI - GE'!D63+'CENTROCAMPISTI - GE'!E63*'Pesi e Budget Iniziale'!$D$18+'CENTROCAMPISTI - GE'!F63*'Pesi e Budget Iniziale'!$D$19+'Pesi e Budget Iniziale'!$D$20*'CENTROCAMPISTI - GE'!G63+'CENTROCAMPISTI - GE'!H63*'Pesi e Budget Iniziale'!$D$21+'Pesi e Budget Iniziale'!$D$22*VLOOKUP(B63,SQUADRE!$A$2:$B$21,2,FALSE)+VLOOKUP(B63,'FATTORE CASA'!$A$2:$B$21,2,FALSE)*'Pesi e Budget Iniziale'!$D$23+'Pesi e Budget Iniziale'!$D$24*VLOOKUP(B63,ALLENATORE!$A$2:$B$21,2,FALSE)</f>
        <v>73.995699999999999</v>
      </c>
      <c r="M63" s="19">
        <f t="shared" si="3"/>
        <v>12.092727350689024</v>
      </c>
      <c r="N63" s="19">
        <f t="shared" si="1"/>
        <v>12.092727350689024</v>
      </c>
      <c r="P63" s="17"/>
    </row>
    <row r="64" spans="1:16" ht="12.75" customHeight="1" x14ac:dyDescent="0.15">
      <c r="A64" s="10" t="s">
        <v>284</v>
      </c>
      <c r="B64" s="34" t="s">
        <v>130</v>
      </c>
      <c r="C64" s="34">
        <v>8</v>
      </c>
      <c r="D64" s="34">
        <v>7</v>
      </c>
      <c r="E64" s="34">
        <v>7</v>
      </c>
      <c r="F64" s="34">
        <v>7</v>
      </c>
      <c r="G64" s="34">
        <v>5</v>
      </c>
      <c r="H64" s="34">
        <v>7</v>
      </c>
      <c r="I64" s="18">
        <f>C64*'Pesi e Budget Iniziale'!$B$16+'Pesi e Budget Iniziale'!$B$17*'CENTROCAMPISTI - GE'!D64+'CENTROCAMPISTI - GE'!E64*'Pesi e Budget Iniziale'!$B$18+'CENTROCAMPISTI - GE'!F64*'Pesi e Budget Iniziale'!$B$19+'Pesi e Budget Iniziale'!$B$20*'CENTROCAMPISTI - GE'!G64+'CENTROCAMPISTI - GE'!H64*'Pesi e Budget Iniziale'!$B$21+'Pesi e Budget Iniziale'!$B$22*VLOOKUP(B64,SQUADRE!$A$2:$B$21,2,FALSE)+VLOOKUP(B64,'FATTORE CASA'!$A$2:$B$21,2,FALSE)*'Pesi e Budget Iniziale'!$B$23+'Pesi e Budget Iniziale'!$B$24*VLOOKUP(B64,ALLENATORE!$A$2:$B$21,2,FALSE)</f>
        <v>65.825500000000005</v>
      </c>
      <c r="J64" s="19">
        <f t="shared" si="2"/>
        <v>-11.398968918274392</v>
      </c>
      <c r="K64" s="19">
        <f t="shared" si="0"/>
        <v>1</v>
      </c>
      <c r="L64" s="18">
        <f>C64*'Pesi e Budget Iniziale'!$D$16+'Pesi e Budget Iniziale'!$D$17*'CENTROCAMPISTI - GE'!D64+'CENTROCAMPISTI - GE'!E64*'Pesi e Budget Iniziale'!$D$18+'CENTROCAMPISTI - GE'!F64*'Pesi e Budget Iniziale'!$D$19+'Pesi e Budget Iniziale'!$D$20*'CENTROCAMPISTI - GE'!G64+'CENTROCAMPISTI - GE'!H64*'Pesi e Budget Iniziale'!$D$21+'Pesi e Budget Iniziale'!$D$22*VLOOKUP(B64,SQUADRE!$A$2:$B$21,2,FALSE)+VLOOKUP(B64,'FATTORE CASA'!$A$2:$B$21,2,FALSE)*'Pesi e Budget Iniziale'!$D$23+'Pesi e Budget Iniziale'!$D$24*VLOOKUP(B64,ALLENATORE!$A$2:$B$21,2,FALSE)</f>
        <v>63.025500000000001</v>
      </c>
      <c r="M64" s="19">
        <f t="shared" si="3"/>
        <v>-21.107872689986877</v>
      </c>
      <c r="N64" s="19">
        <f t="shared" si="1"/>
        <v>1</v>
      </c>
      <c r="P64" s="17"/>
    </row>
    <row r="65" spans="1:16" ht="12.75" customHeight="1" x14ac:dyDescent="0.15">
      <c r="A65" s="10" t="s">
        <v>286</v>
      </c>
      <c r="B65" s="34" t="s">
        <v>87</v>
      </c>
      <c r="C65" s="34">
        <v>9</v>
      </c>
      <c r="D65" s="34">
        <v>6</v>
      </c>
      <c r="E65" s="34">
        <v>7</v>
      </c>
      <c r="F65" s="34">
        <v>7</v>
      </c>
      <c r="G65" s="34">
        <v>6</v>
      </c>
      <c r="H65" s="34">
        <v>6</v>
      </c>
      <c r="I65" s="18">
        <f>C65*'Pesi e Budget Iniziale'!$B$16+'Pesi e Budget Iniziale'!$B$17*'CENTROCAMPISTI - GE'!D65+'CENTROCAMPISTI - GE'!E65*'Pesi e Budget Iniziale'!$B$18+'CENTROCAMPISTI - GE'!F65*'Pesi e Budget Iniziale'!$B$19+'Pesi e Budget Iniziale'!$B$20*'CENTROCAMPISTI - GE'!G65+'CENTROCAMPISTI - GE'!H65*'Pesi e Budget Iniziale'!$B$21+'Pesi e Budget Iniziale'!$B$22*VLOOKUP(B65,SQUADRE!$A$2:$B$21,2,FALSE)+VLOOKUP(B65,'FATTORE CASA'!$A$2:$B$21,2,FALSE)*'Pesi e Budget Iniziale'!$B$23+'Pesi e Budget Iniziale'!$B$24*VLOOKUP(B65,ALLENATORE!$A$2:$B$21,2,FALSE)</f>
        <v>75.353800000000007</v>
      </c>
      <c r="J65" s="19">
        <f t="shared" si="2"/>
        <v>14.619187877508111</v>
      </c>
      <c r="K65" s="19">
        <f t="shared" si="0"/>
        <v>14.619187877508111</v>
      </c>
      <c r="L65" s="18">
        <f>C65*'Pesi e Budget Iniziale'!$D$16+'Pesi e Budget Iniziale'!$D$17*'CENTROCAMPISTI - GE'!D65+'CENTROCAMPISTI - GE'!E65*'Pesi e Budget Iniziale'!$D$18+'CENTROCAMPISTI - GE'!F65*'Pesi e Budget Iniziale'!$D$19+'Pesi e Budget Iniziale'!$D$20*'CENTROCAMPISTI - GE'!G65+'CENTROCAMPISTI - GE'!H65*'Pesi e Budget Iniziale'!$D$21+'Pesi e Budget Iniziale'!$D$22*VLOOKUP(B65,SQUADRE!$A$2:$B$21,2,FALSE)+VLOOKUP(B65,'FATTORE CASA'!$A$2:$B$21,2,FALSE)*'Pesi e Budget Iniziale'!$D$23+'Pesi e Budget Iniziale'!$D$24*VLOOKUP(B65,ALLENATORE!$A$2:$B$21,2,FALSE)</f>
        <v>72.553799999999995</v>
      </c>
      <c r="M65" s="19">
        <f t="shared" si="3"/>
        <v>7.7289103556797443</v>
      </c>
      <c r="N65" s="19">
        <f t="shared" si="1"/>
        <v>7.7289103556797443</v>
      </c>
      <c r="P65" s="17"/>
    </row>
    <row r="66" spans="1:16" ht="12.75" customHeight="1" x14ac:dyDescent="0.15">
      <c r="A66" s="10" t="s">
        <v>288</v>
      </c>
      <c r="B66" s="34" t="s">
        <v>112</v>
      </c>
      <c r="C66" s="34">
        <v>8</v>
      </c>
      <c r="D66" s="34">
        <v>9</v>
      </c>
      <c r="E66" s="34">
        <v>6</v>
      </c>
      <c r="F66" s="34">
        <v>6</v>
      </c>
      <c r="G66" s="34">
        <v>6</v>
      </c>
      <c r="H66" s="34">
        <v>6</v>
      </c>
      <c r="I66" s="18">
        <f>C66*'Pesi e Budget Iniziale'!$B$16+'Pesi e Budget Iniziale'!$B$17*'CENTROCAMPISTI - GE'!D66+'CENTROCAMPISTI - GE'!E66*'Pesi e Budget Iniziale'!$B$18+'CENTROCAMPISTI - GE'!F66*'Pesi e Budget Iniziale'!$B$19+'Pesi e Budget Iniziale'!$B$20*'CENTROCAMPISTI - GE'!G66+'CENTROCAMPISTI - GE'!H66*'Pesi e Budget Iniziale'!$B$21+'Pesi e Budget Iniziale'!$B$22*VLOOKUP(B66,SQUADRE!$A$2:$B$21,2,FALSE)+VLOOKUP(B66,'FATTORE CASA'!$A$2:$B$21,2,FALSE)*'Pesi e Budget Iniziale'!$B$23+'Pesi e Budget Iniziale'!$B$24*VLOOKUP(B66,ALLENATORE!$A$2:$B$21,2,FALSE)</f>
        <v>71.826499999999996</v>
      </c>
      <c r="J66" s="19">
        <f t="shared" si="2"/>
        <v>4.9874755609601493</v>
      </c>
      <c r="K66" s="19">
        <f t="shared" si="0"/>
        <v>4.9874755609601493</v>
      </c>
      <c r="L66" s="18">
        <f>C66*'Pesi e Budget Iniziale'!$D$16+'Pesi e Budget Iniziale'!$D$17*'CENTROCAMPISTI - GE'!D66+'CENTROCAMPISTI - GE'!E66*'Pesi e Budget Iniziale'!$D$18+'CENTROCAMPISTI - GE'!F66*'Pesi e Budget Iniziale'!$D$19+'Pesi e Budget Iniziale'!$D$20*'CENTROCAMPISTI - GE'!G66+'CENTROCAMPISTI - GE'!H66*'Pesi e Budget Iniziale'!$D$21+'Pesi e Budget Iniziale'!$D$22*VLOOKUP(B66,SQUADRE!$A$2:$B$21,2,FALSE)+VLOOKUP(B66,'FATTORE CASA'!$A$2:$B$21,2,FALSE)*'Pesi e Budget Iniziale'!$D$23+'Pesi e Budget Iniziale'!$D$24*VLOOKUP(B66,ALLENATORE!$A$2:$B$21,2,FALSE)</f>
        <v>69.426500000000004</v>
      </c>
      <c r="M66" s="19">
        <f t="shared" si="3"/>
        <v>-1.7356606190705293</v>
      </c>
      <c r="N66" s="19">
        <f t="shared" si="1"/>
        <v>1</v>
      </c>
      <c r="P66" s="17"/>
    </row>
    <row r="67" spans="1:16" ht="12.75" customHeight="1" x14ac:dyDescent="0.15">
      <c r="A67" s="10" t="s">
        <v>294</v>
      </c>
      <c r="B67" s="34" t="s">
        <v>87</v>
      </c>
      <c r="C67" s="34">
        <v>9</v>
      </c>
      <c r="D67" s="34">
        <v>7</v>
      </c>
      <c r="E67" s="34">
        <v>6</v>
      </c>
      <c r="F67" s="34">
        <v>7</v>
      </c>
      <c r="G67" s="34">
        <v>6</v>
      </c>
      <c r="H67" s="34">
        <v>6</v>
      </c>
      <c r="I67" s="18">
        <f>C67*'Pesi e Budget Iniziale'!$B$16+'Pesi e Budget Iniziale'!$B$17*'CENTROCAMPISTI - GE'!D67+'CENTROCAMPISTI - GE'!E67*'Pesi e Budget Iniziale'!$B$18+'CENTROCAMPISTI - GE'!F67*'Pesi e Budget Iniziale'!$B$19+'Pesi e Budget Iniziale'!$B$20*'CENTROCAMPISTI - GE'!G67+'CENTROCAMPISTI - GE'!H67*'Pesi e Budget Iniziale'!$B$21+'Pesi e Budget Iniziale'!$B$22*VLOOKUP(B67,SQUADRE!$A$2:$B$21,2,FALSE)+VLOOKUP(B67,'FATTORE CASA'!$A$2:$B$21,2,FALSE)*'Pesi e Budget Iniziale'!$B$23+'Pesi e Budget Iniziale'!$B$24*VLOOKUP(B67,ALLENATORE!$A$2:$B$21,2,FALSE)</f>
        <v>74.966300000000004</v>
      </c>
      <c r="J67" s="19">
        <f t="shared" si="2"/>
        <v>13.561073024033107</v>
      </c>
      <c r="K67" s="19">
        <f t="shared" si="0"/>
        <v>13.561073024033107</v>
      </c>
      <c r="L67" s="18">
        <f>C67*'Pesi e Budget Iniziale'!$D$16+'Pesi e Budget Iniziale'!$D$17*'CENTROCAMPISTI - GE'!D67+'CENTROCAMPISTI - GE'!E67*'Pesi e Budget Iniziale'!$D$18+'CENTROCAMPISTI - GE'!F67*'Pesi e Budget Iniziale'!$D$19+'Pesi e Budget Iniziale'!$D$20*'CENTROCAMPISTI - GE'!G67+'CENTROCAMPISTI - GE'!H67*'Pesi e Budget Iniziale'!$D$21+'Pesi e Budget Iniziale'!$D$22*VLOOKUP(B67,SQUADRE!$A$2:$B$21,2,FALSE)+VLOOKUP(B67,'FATTORE CASA'!$A$2:$B$21,2,FALSE)*'Pesi e Budget Iniziale'!$D$23+'Pesi e Budget Iniziale'!$D$24*VLOOKUP(B67,ALLENATORE!$A$2:$B$21,2,FALSE)</f>
        <v>72.516300000000001</v>
      </c>
      <c r="M67" s="19">
        <f t="shared" si="3"/>
        <v>7.6154190335958134</v>
      </c>
      <c r="N67" s="19">
        <f t="shared" si="1"/>
        <v>7.6154190335958134</v>
      </c>
      <c r="P67" s="12"/>
    </row>
    <row r="68" spans="1:16" ht="12.75" customHeight="1" x14ac:dyDescent="0.15">
      <c r="A68" s="10" t="s">
        <v>298</v>
      </c>
      <c r="B68" s="34" t="s">
        <v>87</v>
      </c>
      <c r="C68" s="34">
        <v>9</v>
      </c>
      <c r="D68" s="34">
        <v>7</v>
      </c>
      <c r="E68" s="34">
        <v>7</v>
      </c>
      <c r="F68" s="34">
        <v>6</v>
      </c>
      <c r="G68" s="34">
        <v>5</v>
      </c>
      <c r="H68" s="34">
        <v>7</v>
      </c>
      <c r="I68" s="18">
        <f>C68*'Pesi e Budget Iniziale'!$B$16+'Pesi e Budget Iniziale'!$B$17*'CENTROCAMPISTI - GE'!D68+'CENTROCAMPISTI - GE'!E68*'Pesi e Budget Iniziale'!$B$18+'CENTROCAMPISTI - GE'!F68*'Pesi e Budget Iniziale'!$B$19+'Pesi e Budget Iniziale'!$B$20*'CENTROCAMPISTI - GE'!G68+'CENTROCAMPISTI - GE'!H68*'Pesi e Budget Iniziale'!$B$21+'Pesi e Budget Iniziale'!$B$22*VLOOKUP(B68,SQUADRE!$A$2:$B$21,2,FALSE)+VLOOKUP(B68,'FATTORE CASA'!$A$2:$B$21,2,FALSE)*'Pesi e Budget Iniziale'!$B$23+'Pesi e Budget Iniziale'!$B$24*VLOOKUP(B68,ALLENATORE!$A$2:$B$21,2,FALSE)</f>
        <v>75.078800000000001</v>
      </c>
      <c r="J68" s="19">
        <f t="shared" si="2"/>
        <v>13.868267658912941</v>
      </c>
      <c r="K68" s="19">
        <f t="shared" si="0"/>
        <v>13.868267658912941</v>
      </c>
      <c r="L68" s="18">
        <f>C68*'Pesi e Budget Iniziale'!$D$16+'Pesi e Budget Iniziale'!$D$17*'CENTROCAMPISTI - GE'!D68+'CENTROCAMPISTI - GE'!E68*'Pesi e Budget Iniziale'!$D$18+'CENTROCAMPISTI - GE'!F68*'Pesi e Budget Iniziale'!$D$19+'Pesi e Budget Iniziale'!$D$20*'CENTROCAMPISTI - GE'!G68+'CENTROCAMPISTI - GE'!H68*'Pesi e Budget Iniziale'!$D$21+'Pesi e Budget Iniziale'!$D$22*VLOOKUP(B68,SQUADRE!$A$2:$B$21,2,FALSE)+VLOOKUP(B68,'FATTORE CASA'!$A$2:$B$21,2,FALSE)*'Pesi e Budget Iniziale'!$D$23+'Pesi e Budget Iniziale'!$D$24*VLOOKUP(B68,ALLENATORE!$A$2:$B$21,2,FALSE)</f>
        <v>72.328800000000001</v>
      </c>
      <c r="M68" s="19">
        <f t="shared" si="3"/>
        <v>7.0479624231760738</v>
      </c>
      <c r="N68" s="19">
        <f t="shared" si="1"/>
        <v>7.0479624231760738</v>
      </c>
      <c r="P68" s="17"/>
    </row>
    <row r="69" spans="1:16" ht="12.75" customHeight="1" x14ac:dyDescent="0.15">
      <c r="A69" s="10" t="s">
        <v>302</v>
      </c>
      <c r="B69" s="34" t="s">
        <v>69</v>
      </c>
      <c r="C69" s="34">
        <v>8</v>
      </c>
      <c r="D69" s="34">
        <v>6</v>
      </c>
      <c r="E69" s="34">
        <v>6</v>
      </c>
      <c r="F69" s="34">
        <v>7</v>
      </c>
      <c r="G69" s="34">
        <v>7</v>
      </c>
      <c r="H69" s="34">
        <v>7</v>
      </c>
      <c r="I69" s="18">
        <f>C69*'Pesi e Budget Iniziale'!$B$16+'Pesi e Budget Iniziale'!$B$17*'CENTROCAMPISTI - GE'!D69+'CENTROCAMPISTI - GE'!E69*'Pesi e Budget Iniziale'!$B$18+'CENTROCAMPISTI - GE'!F69*'Pesi e Budget Iniziale'!$B$19+'Pesi e Budget Iniziale'!$B$20*'CENTROCAMPISTI - GE'!G69+'CENTROCAMPISTI - GE'!H69*'Pesi e Budget Iniziale'!$B$21+'Pesi e Budget Iniziale'!$B$22*VLOOKUP(B69,SQUADRE!$A$2:$B$21,2,FALSE)+VLOOKUP(B69,'FATTORE CASA'!$A$2:$B$21,2,FALSE)*'Pesi e Budget Iniziale'!$B$23+'Pesi e Budget Iniziale'!$B$24*VLOOKUP(B69,ALLENATORE!$A$2:$B$21,2,FALSE)</f>
        <v>79.420599999999993</v>
      </c>
      <c r="J69" s="19">
        <f t="shared" si="2"/>
        <v>25.724069131990845</v>
      </c>
      <c r="K69" s="19">
        <f t="shared" si="0"/>
        <v>25.724069131990845</v>
      </c>
      <c r="L69" s="18">
        <f>C69*'Pesi e Budget Iniziale'!$D$16+'Pesi e Budget Iniziale'!$D$17*'CENTROCAMPISTI - GE'!D69+'CENTROCAMPISTI - GE'!E69*'Pesi e Budget Iniziale'!$D$18+'CENTROCAMPISTI - GE'!F69*'Pesi e Budget Iniziale'!$D$19+'Pesi e Budget Iniziale'!$D$20*'CENTROCAMPISTI - GE'!G69+'CENTROCAMPISTI - GE'!H69*'Pesi e Budget Iniziale'!$D$21+'Pesi e Budget Iniziale'!$D$22*VLOOKUP(B69,SQUADRE!$A$2:$B$21,2,FALSE)+VLOOKUP(B69,'FATTORE CASA'!$A$2:$B$21,2,FALSE)*'Pesi e Budget Iniziale'!$D$23+'Pesi e Budget Iniziale'!$D$24*VLOOKUP(B69,ALLENATORE!$A$2:$B$21,2,FALSE)</f>
        <v>76.970600000000005</v>
      </c>
      <c r="M69" s="19">
        <f t="shared" si="3"/>
        <v>21.09606959249016</v>
      </c>
      <c r="N69" s="19">
        <f t="shared" si="1"/>
        <v>21.09606959249016</v>
      </c>
      <c r="P69" s="17"/>
    </row>
    <row r="70" spans="1:16" ht="12.75" customHeight="1" x14ac:dyDescent="0.15">
      <c r="A70" s="10" t="s">
        <v>306</v>
      </c>
      <c r="B70" s="34" t="s">
        <v>112</v>
      </c>
      <c r="C70" s="34">
        <v>9</v>
      </c>
      <c r="D70" s="34">
        <v>7</v>
      </c>
      <c r="E70" s="34">
        <v>6</v>
      </c>
      <c r="F70" s="34">
        <v>7</v>
      </c>
      <c r="G70" s="34">
        <v>6</v>
      </c>
      <c r="H70" s="34">
        <v>6</v>
      </c>
      <c r="I70" s="18">
        <f>C70*'Pesi e Budget Iniziale'!$B$16+'Pesi e Budget Iniziale'!$B$17*'CENTROCAMPISTI - GE'!D70+'CENTROCAMPISTI - GE'!E70*'Pesi e Budget Iniziale'!$B$18+'CENTROCAMPISTI - GE'!F70*'Pesi e Budget Iniziale'!$B$19+'Pesi e Budget Iniziale'!$B$20*'CENTROCAMPISTI - GE'!G70+'CENTROCAMPISTI - GE'!H70*'Pesi e Budget Iniziale'!$B$21+'Pesi e Budget Iniziale'!$B$22*VLOOKUP(B70,SQUADRE!$A$2:$B$21,2,FALSE)+VLOOKUP(B70,'FATTORE CASA'!$A$2:$B$21,2,FALSE)*'Pesi e Budget Iniziale'!$B$23+'Pesi e Budget Iniziale'!$B$24*VLOOKUP(B70,ALLENATORE!$A$2:$B$21,2,FALSE)</f>
        <v>72.22229999999999</v>
      </c>
      <c r="J70" s="19">
        <f t="shared" si="2"/>
        <v>6.0682545519418056</v>
      </c>
      <c r="K70" s="19">
        <f t="shared" si="0"/>
        <v>6.0682545519418056</v>
      </c>
      <c r="L70" s="18">
        <f>C70*'Pesi e Budget Iniziale'!$D$16+'Pesi e Budget Iniziale'!$D$17*'CENTROCAMPISTI - GE'!D70+'CENTROCAMPISTI - GE'!E70*'Pesi e Budget Iniziale'!$D$18+'CENTROCAMPISTI - GE'!F70*'Pesi e Budget Iniziale'!$D$19+'Pesi e Budget Iniziale'!$D$20*'CENTROCAMPISTI - GE'!G70+'CENTROCAMPISTI - GE'!H70*'Pesi e Budget Iniziale'!$D$21+'Pesi e Budget Iniziale'!$D$22*VLOOKUP(B70,SQUADRE!$A$2:$B$21,2,FALSE)+VLOOKUP(B70,'FATTORE CASA'!$A$2:$B$21,2,FALSE)*'Pesi e Budget Iniziale'!$D$23+'Pesi e Budget Iniziale'!$D$24*VLOOKUP(B70,ALLENATORE!$A$2:$B$21,2,FALSE)</f>
        <v>69.772300000000001</v>
      </c>
      <c r="M70" s="19">
        <f t="shared" si="3"/>
        <v>-0.68911930769372987</v>
      </c>
      <c r="N70" s="19">
        <f t="shared" si="1"/>
        <v>1</v>
      </c>
      <c r="P70" s="12"/>
    </row>
    <row r="71" spans="1:16" ht="12.75" customHeight="1" x14ac:dyDescent="0.15">
      <c r="A71" s="10" t="s">
        <v>310</v>
      </c>
      <c r="B71" s="34" t="s">
        <v>52</v>
      </c>
      <c r="C71" s="34">
        <v>7</v>
      </c>
      <c r="D71" s="34">
        <v>7</v>
      </c>
      <c r="E71" s="34">
        <v>8</v>
      </c>
      <c r="F71" s="34">
        <v>6</v>
      </c>
      <c r="G71" s="34">
        <v>6</v>
      </c>
      <c r="H71" s="34">
        <v>7</v>
      </c>
      <c r="I71" s="18">
        <f>C71*'Pesi e Budget Iniziale'!$B$16+'Pesi e Budget Iniziale'!$B$17*'CENTROCAMPISTI - GE'!D71+'CENTROCAMPISTI - GE'!E71*'Pesi e Budget Iniziale'!$B$18+'CENTROCAMPISTI - GE'!F71*'Pesi e Budget Iniziale'!$B$19+'Pesi e Budget Iniziale'!$B$20*'CENTROCAMPISTI - GE'!G71+'CENTROCAMPISTI - GE'!H71*'Pesi e Budget Iniziale'!$B$21+'Pesi e Budget Iniziale'!$B$22*VLOOKUP(B71,SQUADRE!$A$2:$B$21,2,FALSE)+VLOOKUP(B71,'FATTORE CASA'!$A$2:$B$21,2,FALSE)*'Pesi e Budget Iniziale'!$B$23+'Pesi e Budget Iniziale'!$B$24*VLOOKUP(B71,ALLENATORE!$A$2:$B$21,2,FALSE)</f>
        <v>79.508499999999998</v>
      </c>
      <c r="J71" s="19">
        <f t="shared" si="2"/>
        <v>25.964090540043635</v>
      </c>
      <c r="K71" s="19">
        <f t="shared" si="0"/>
        <v>25.964090540043635</v>
      </c>
      <c r="L71" s="18">
        <f>C71*'Pesi e Budget Iniziale'!$D$16+'Pesi e Budget Iniziale'!$D$17*'CENTROCAMPISTI - GE'!D71+'CENTROCAMPISTI - GE'!E71*'Pesi e Budget Iniziale'!$D$18+'CENTROCAMPISTI - GE'!F71*'Pesi e Budget Iniziale'!$D$19+'Pesi e Budget Iniziale'!$D$20*'CENTROCAMPISTI - GE'!G71+'CENTROCAMPISTI - GE'!H71*'Pesi e Budget Iniziale'!$D$21+'Pesi e Budget Iniziale'!$D$22*VLOOKUP(B71,SQUADRE!$A$2:$B$21,2,FALSE)+VLOOKUP(B71,'FATTORE CASA'!$A$2:$B$21,2,FALSE)*'Pesi e Budget Iniziale'!$D$23+'Pesi e Budget Iniziale'!$D$24*VLOOKUP(B71,ALLENATORE!$A$2:$B$21,2,FALSE)</f>
        <v>76.408500000000004</v>
      </c>
      <c r="M71" s="19">
        <f t="shared" si="3"/>
        <v>19.394910335333144</v>
      </c>
      <c r="N71" s="19">
        <f t="shared" si="1"/>
        <v>19.394910335333144</v>
      </c>
      <c r="P71" s="17"/>
    </row>
    <row r="72" spans="1:16" ht="12.75" customHeight="1" x14ac:dyDescent="0.15">
      <c r="A72" s="10" t="s">
        <v>314</v>
      </c>
      <c r="B72" s="34" t="s">
        <v>90</v>
      </c>
      <c r="C72" s="34">
        <v>8</v>
      </c>
      <c r="D72" s="34">
        <v>7</v>
      </c>
      <c r="E72" s="34">
        <v>7</v>
      </c>
      <c r="F72" s="34">
        <v>6</v>
      </c>
      <c r="G72" s="34">
        <v>7</v>
      </c>
      <c r="H72" s="34">
        <v>6</v>
      </c>
      <c r="I72" s="18">
        <f>C72*'Pesi e Budget Iniziale'!$B$16+'Pesi e Budget Iniziale'!$B$17*'CENTROCAMPISTI - GE'!D72+'CENTROCAMPISTI - GE'!E72*'Pesi e Budget Iniziale'!$B$18+'CENTROCAMPISTI - GE'!F72*'Pesi e Budget Iniziale'!$B$19+'Pesi e Budget Iniziale'!$B$20*'CENTROCAMPISTI - GE'!G72+'CENTROCAMPISTI - GE'!H72*'Pesi e Budget Iniziale'!$B$21+'Pesi e Budget Iniziale'!$B$22*VLOOKUP(B72,SQUADRE!$A$2:$B$21,2,FALSE)+VLOOKUP(B72,'FATTORE CASA'!$A$2:$B$21,2,FALSE)*'Pesi e Budget Iniziale'!$B$23+'Pesi e Budget Iniziale'!$B$24*VLOOKUP(B72,ALLENATORE!$A$2:$B$21,2,FALSE)</f>
        <v>76.073300000000017</v>
      </c>
      <c r="J72" s="19">
        <f t="shared" si="2"/>
        <v>16.583868231250719</v>
      </c>
      <c r="K72" s="19">
        <f t="shared" si="0"/>
        <v>16.583868231250719</v>
      </c>
      <c r="L72" s="18">
        <f>C72*'Pesi e Budget Iniziale'!$D$16+'Pesi e Budget Iniziale'!$D$17*'CENTROCAMPISTI - GE'!D72+'CENTROCAMPISTI - GE'!E72*'Pesi e Budget Iniziale'!$D$18+'CENTROCAMPISTI - GE'!F72*'Pesi e Budget Iniziale'!$D$19+'Pesi e Budget Iniziale'!$D$20*'CENTROCAMPISTI - GE'!G72+'CENTROCAMPISTI - GE'!H72*'Pesi e Budget Iniziale'!$D$21+'Pesi e Budget Iniziale'!$D$22*VLOOKUP(B72,SQUADRE!$A$2:$B$21,2,FALSE)+VLOOKUP(B72,'FATTORE CASA'!$A$2:$B$21,2,FALSE)*'Pesi e Budget Iniziale'!$D$23+'Pesi e Budget Iniziale'!$D$24*VLOOKUP(B72,ALLENATORE!$A$2:$B$21,2,FALSE)</f>
        <v>73.323300000000003</v>
      </c>
      <c r="M72" s="19">
        <f t="shared" si="3"/>
        <v>10.057752284842415</v>
      </c>
      <c r="N72" s="19">
        <f t="shared" si="1"/>
        <v>10.057752284842415</v>
      </c>
      <c r="P72" s="17"/>
    </row>
    <row r="73" spans="1:16" ht="12.75" customHeight="1" x14ac:dyDescent="0.15">
      <c r="A73" s="10" t="s">
        <v>318</v>
      </c>
      <c r="B73" s="34" t="s">
        <v>90</v>
      </c>
      <c r="C73" s="34">
        <v>8</v>
      </c>
      <c r="D73" s="34">
        <v>8</v>
      </c>
      <c r="E73" s="34">
        <v>7</v>
      </c>
      <c r="F73" s="34">
        <v>5</v>
      </c>
      <c r="G73" s="34">
        <v>6</v>
      </c>
      <c r="H73" s="34">
        <v>7</v>
      </c>
      <c r="I73" s="18">
        <f>C73*'Pesi e Budget Iniziale'!$B$16+'Pesi e Budget Iniziale'!$B$17*'CENTROCAMPISTI - GE'!D73+'CENTROCAMPISTI - GE'!E73*'Pesi e Budget Iniziale'!$B$18+'CENTROCAMPISTI - GE'!F73*'Pesi e Budget Iniziale'!$B$19+'Pesi e Budget Iniziale'!$B$20*'CENTROCAMPISTI - GE'!G73+'CENTROCAMPISTI - GE'!H73*'Pesi e Budget Iniziale'!$B$21+'Pesi e Budget Iniziale'!$B$22*VLOOKUP(B73,SQUADRE!$A$2:$B$21,2,FALSE)+VLOOKUP(B73,'FATTORE CASA'!$A$2:$B$21,2,FALSE)*'Pesi e Budget Iniziale'!$B$23+'Pesi e Budget Iniziale'!$B$24*VLOOKUP(B73,ALLENATORE!$A$2:$B$21,2,FALSE)</f>
        <v>75.798300000000012</v>
      </c>
      <c r="J73" s="19">
        <f t="shared" si="2"/>
        <v>15.832948012655557</v>
      </c>
      <c r="K73" s="19">
        <f t="shared" si="0"/>
        <v>15.832948012655557</v>
      </c>
      <c r="L73" s="18">
        <f>C73*'Pesi e Budget Iniziale'!$D$16+'Pesi e Budget Iniziale'!$D$17*'CENTROCAMPISTI - GE'!D73+'CENTROCAMPISTI - GE'!E73*'Pesi e Budget Iniziale'!$D$18+'CENTROCAMPISTI - GE'!F73*'Pesi e Budget Iniziale'!$D$19+'Pesi e Budget Iniziale'!$D$20*'CENTROCAMPISTI - GE'!G73+'CENTROCAMPISTI - GE'!H73*'Pesi e Budget Iniziale'!$D$21+'Pesi e Budget Iniziale'!$D$22*VLOOKUP(B73,SQUADRE!$A$2:$B$21,2,FALSE)+VLOOKUP(B73,'FATTORE CASA'!$A$2:$B$21,2,FALSE)*'Pesi e Budget Iniziale'!$D$23+'Pesi e Budget Iniziale'!$D$24*VLOOKUP(B73,ALLENATORE!$A$2:$B$21,2,FALSE)</f>
        <v>73.098300000000009</v>
      </c>
      <c r="M73" s="19">
        <f t="shared" si="3"/>
        <v>9.3768043523387448</v>
      </c>
      <c r="N73" s="19">
        <f t="shared" si="1"/>
        <v>9.3768043523387448</v>
      </c>
      <c r="P73" s="17"/>
    </row>
    <row r="74" spans="1:16" ht="12.75" customHeight="1" x14ac:dyDescent="0.15">
      <c r="A74" s="10" t="s">
        <v>322</v>
      </c>
      <c r="B74" s="34" t="s">
        <v>69</v>
      </c>
      <c r="C74" s="34">
        <v>8</v>
      </c>
      <c r="D74" s="34">
        <v>6</v>
      </c>
      <c r="E74" s="34">
        <v>7</v>
      </c>
      <c r="F74" s="34">
        <v>7</v>
      </c>
      <c r="G74" s="34">
        <v>6</v>
      </c>
      <c r="H74" s="34">
        <v>6</v>
      </c>
      <c r="I74" s="18">
        <f>C74*'Pesi e Budget Iniziale'!$B$16+'Pesi e Budget Iniziale'!$B$17*'CENTROCAMPISTI - GE'!D74+'CENTROCAMPISTI - GE'!E74*'Pesi e Budget Iniziale'!$B$18+'CENTROCAMPISTI - GE'!F74*'Pesi e Budget Iniziale'!$B$19+'Pesi e Budget Iniziale'!$B$20*'CENTROCAMPISTI - GE'!G74+'CENTROCAMPISTI - GE'!H74*'Pesi e Budget Iniziale'!$B$21+'Pesi e Budget Iniziale'!$B$22*VLOOKUP(B74,SQUADRE!$A$2:$B$21,2,FALSE)+VLOOKUP(B74,'FATTORE CASA'!$A$2:$B$21,2,FALSE)*'Pesi e Budget Iniziale'!$B$23+'Pesi e Budget Iniziale'!$B$24*VLOOKUP(B74,ALLENATORE!$A$2:$B$21,2,FALSE)</f>
        <v>78.353999999999999</v>
      </c>
      <c r="J74" s="19">
        <f t="shared" si="2"/>
        <v>22.811590931432356</v>
      </c>
      <c r="K74" s="19">
        <f t="shared" si="0"/>
        <v>22.811590931432356</v>
      </c>
      <c r="L74" s="18">
        <f>C74*'Pesi e Budget Iniziale'!$D$16+'Pesi e Budget Iniziale'!$D$17*'CENTROCAMPISTI - GE'!D74+'CENTROCAMPISTI - GE'!E74*'Pesi e Budget Iniziale'!$D$18+'CENTROCAMPISTI - GE'!F74*'Pesi e Budget Iniziale'!$D$19+'Pesi e Budget Iniziale'!$D$20*'CENTROCAMPISTI - GE'!G74+'CENTROCAMPISTI - GE'!H74*'Pesi e Budget Iniziale'!$D$21+'Pesi e Budget Iniziale'!$D$22*VLOOKUP(B74,SQUADRE!$A$2:$B$21,2,FALSE)+VLOOKUP(B74,'FATTORE CASA'!$A$2:$B$21,2,FALSE)*'Pesi e Budget Iniziale'!$D$23+'Pesi e Budget Iniziale'!$D$24*VLOOKUP(B74,ALLENATORE!$A$2:$B$21,2,FALSE)</f>
        <v>75.554000000000002</v>
      </c>
      <c r="M74" s="19">
        <f t="shared" si="3"/>
        <v>16.808821409446864</v>
      </c>
      <c r="N74" s="19">
        <f t="shared" si="1"/>
        <v>16.808821409446864</v>
      </c>
      <c r="P74" s="17"/>
    </row>
    <row r="75" spans="1:16" ht="12.75" customHeight="1" x14ac:dyDescent="0.15">
      <c r="A75" s="10" t="s">
        <v>325</v>
      </c>
      <c r="B75" s="34" t="s">
        <v>102</v>
      </c>
      <c r="C75" s="34">
        <v>8</v>
      </c>
      <c r="D75" s="34">
        <v>8</v>
      </c>
      <c r="E75" s="34">
        <v>7</v>
      </c>
      <c r="F75" s="34">
        <v>5</v>
      </c>
      <c r="G75" s="34">
        <v>6</v>
      </c>
      <c r="H75" s="34">
        <v>6</v>
      </c>
      <c r="I75" s="18">
        <f>C75*'Pesi e Budget Iniziale'!$B$16+'Pesi e Budget Iniziale'!$B$17*'CENTROCAMPISTI - GE'!D75+'CENTROCAMPISTI - GE'!E75*'Pesi e Budget Iniziale'!$B$18+'CENTROCAMPISTI - GE'!F75*'Pesi e Budget Iniziale'!$B$19+'Pesi e Budget Iniziale'!$B$20*'CENTROCAMPISTI - GE'!G75+'CENTROCAMPISTI - GE'!H75*'Pesi e Budget Iniziale'!$B$21+'Pesi e Budget Iniziale'!$B$22*VLOOKUP(B75,SQUADRE!$A$2:$B$21,2,FALSE)+VLOOKUP(B75,'FATTORE CASA'!$A$2:$B$21,2,FALSE)*'Pesi e Budget Iniziale'!$B$23+'Pesi e Budget Iniziale'!$B$24*VLOOKUP(B75,ALLENATORE!$A$2:$B$21,2,FALSE)</f>
        <v>67.609499999999997</v>
      </c>
      <c r="J75" s="19">
        <f t="shared" si="2"/>
        <v>-6.5275446638244006</v>
      </c>
      <c r="K75" s="19">
        <f t="shared" si="0"/>
        <v>1</v>
      </c>
      <c r="L75" s="18">
        <f>C75*'Pesi e Budget Iniziale'!$D$16+'Pesi e Budget Iniziale'!$D$17*'CENTROCAMPISTI - GE'!D75+'CENTROCAMPISTI - GE'!E75*'Pesi e Budget Iniziale'!$D$18+'CENTROCAMPISTI - GE'!F75*'Pesi e Budget Iniziale'!$D$19+'Pesi e Budget Iniziale'!$D$20*'CENTROCAMPISTI - GE'!G75+'CENTROCAMPISTI - GE'!H75*'Pesi e Budget Iniziale'!$D$21+'Pesi e Budget Iniziale'!$D$22*VLOOKUP(B75,SQUADRE!$A$2:$B$21,2,FALSE)+VLOOKUP(B75,'FATTORE CASA'!$A$2:$B$21,2,FALSE)*'Pesi e Budget Iniziale'!$D$23+'Pesi e Budget Iniziale'!$D$24*VLOOKUP(B75,ALLENATORE!$A$2:$B$21,2,FALSE)</f>
        <v>64.909499999999994</v>
      </c>
      <c r="M75" s="19">
        <f t="shared" si="3"/>
        <v>-15.406068668489254</v>
      </c>
      <c r="N75" s="19">
        <f t="shared" si="1"/>
        <v>1</v>
      </c>
      <c r="P75" s="12"/>
    </row>
    <row r="76" spans="1:16" ht="12.75" customHeight="1" x14ac:dyDescent="0.15">
      <c r="A76" s="10" t="s">
        <v>330</v>
      </c>
      <c r="B76" s="34" t="s">
        <v>73</v>
      </c>
      <c r="C76" s="34">
        <v>8</v>
      </c>
      <c r="D76" s="34">
        <v>6</v>
      </c>
      <c r="E76" s="34">
        <v>7</v>
      </c>
      <c r="F76" s="34">
        <v>7</v>
      </c>
      <c r="G76" s="34">
        <v>6</v>
      </c>
      <c r="H76" s="34">
        <v>6</v>
      </c>
      <c r="I76" s="18">
        <f>C76*'Pesi e Budget Iniziale'!$B$16+'Pesi e Budget Iniziale'!$B$17*'CENTROCAMPISTI - GE'!D76+'CENTROCAMPISTI - GE'!E76*'Pesi e Budget Iniziale'!$B$18+'CENTROCAMPISTI - GE'!F76*'Pesi e Budget Iniziale'!$B$19+'Pesi e Budget Iniziale'!$B$20*'CENTROCAMPISTI - GE'!G76+'CENTROCAMPISTI - GE'!H76*'Pesi e Budget Iniziale'!$B$21+'Pesi e Budget Iniziale'!$B$22*VLOOKUP(B76,SQUADRE!$A$2:$B$21,2,FALSE)+VLOOKUP(B76,'FATTORE CASA'!$A$2:$B$21,2,FALSE)*'Pesi e Budget Iniziale'!$B$23+'Pesi e Budget Iniziale'!$B$24*VLOOKUP(B76,ALLENATORE!$A$2:$B$21,2,FALSE)</f>
        <v>75.080500000000001</v>
      </c>
      <c r="J76" s="19">
        <f t="shared" si="2"/>
        <v>13.872909711173342</v>
      </c>
      <c r="K76" s="19">
        <f t="shared" si="0"/>
        <v>13.872909711173342</v>
      </c>
      <c r="L76" s="18">
        <f>C76*'Pesi e Budget Iniziale'!$D$16+'Pesi e Budget Iniziale'!$D$17*'CENTROCAMPISTI - GE'!D76+'CENTROCAMPISTI - GE'!E76*'Pesi e Budget Iniziale'!$D$18+'CENTROCAMPISTI - GE'!F76*'Pesi e Budget Iniziale'!$D$19+'Pesi e Budget Iniziale'!$D$20*'CENTROCAMPISTI - GE'!G76+'CENTROCAMPISTI - GE'!H76*'Pesi e Budget Iniziale'!$D$21+'Pesi e Budget Iniziale'!$D$22*VLOOKUP(B76,SQUADRE!$A$2:$B$21,2,FALSE)+VLOOKUP(B76,'FATTORE CASA'!$A$2:$B$21,2,FALSE)*'Pesi e Budget Iniziale'!$D$23+'Pesi e Budget Iniziale'!$D$24*VLOOKUP(B76,ALLENATORE!$A$2:$B$21,2,FALSE)</f>
        <v>72.280500000000018</v>
      </c>
      <c r="M76" s="19">
        <f t="shared" si="3"/>
        <v>6.9017856003319906</v>
      </c>
      <c r="N76" s="19">
        <f t="shared" si="1"/>
        <v>6.9017856003319906</v>
      </c>
      <c r="P76" s="17"/>
    </row>
    <row r="77" spans="1:16" ht="12.75" customHeight="1" x14ac:dyDescent="0.15">
      <c r="A77" s="10" t="s">
        <v>334</v>
      </c>
      <c r="B77" s="34" t="s">
        <v>75</v>
      </c>
      <c r="C77" s="34">
        <v>7</v>
      </c>
      <c r="D77" s="34">
        <v>7</v>
      </c>
      <c r="E77" s="34">
        <v>7</v>
      </c>
      <c r="F77" s="34">
        <v>7</v>
      </c>
      <c r="G77" s="34">
        <v>5</v>
      </c>
      <c r="H77" s="34">
        <v>7</v>
      </c>
      <c r="I77" s="18">
        <f>C77*'Pesi e Budget Iniziale'!$B$16+'Pesi e Budget Iniziale'!$B$17*'CENTROCAMPISTI - GE'!D77+'CENTROCAMPISTI - GE'!E77*'Pesi e Budget Iniziale'!$B$18+'CENTROCAMPISTI - GE'!F77*'Pesi e Budget Iniziale'!$B$19+'Pesi e Budget Iniziale'!$B$20*'CENTROCAMPISTI - GE'!G77+'CENTROCAMPISTI - GE'!H77*'Pesi e Budget Iniziale'!$B$21+'Pesi e Budget Iniziale'!$B$22*VLOOKUP(B77,SQUADRE!$A$2:$B$21,2,FALSE)+VLOOKUP(B77,'FATTORE CASA'!$A$2:$B$21,2,FALSE)*'Pesi e Budget Iniziale'!$B$23+'Pesi e Budget Iniziale'!$B$24*VLOOKUP(B77,ALLENATORE!$A$2:$B$21,2,FALSE)</f>
        <v>69.325700000000012</v>
      </c>
      <c r="J77" s="19">
        <f t="shared" si="2"/>
        <v>-1.841256375995286</v>
      </c>
      <c r="K77" s="19">
        <f t="shared" si="0"/>
        <v>1</v>
      </c>
      <c r="L77" s="18">
        <f>C77*'Pesi e Budget Iniziale'!$D$16+'Pesi e Budget Iniziale'!$D$17*'CENTROCAMPISTI - GE'!D77+'CENTROCAMPISTI - GE'!E77*'Pesi e Budget Iniziale'!$D$18+'CENTROCAMPISTI - GE'!F77*'Pesi e Budget Iniziale'!$D$19+'Pesi e Budget Iniziale'!$D$20*'CENTROCAMPISTI - GE'!G77+'CENTROCAMPISTI - GE'!H77*'Pesi e Budget Iniziale'!$D$21+'Pesi e Budget Iniziale'!$D$22*VLOOKUP(B77,SQUADRE!$A$2:$B$21,2,FALSE)+VLOOKUP(B77,'FATTORE CASA'!$A$2:$B$21,2,FALSE)*'Pesi e Budget Iniziale'!$D$23+'Pesi e Budget Iniziale'!$D$24*VLOOKUP(B77,ALLENATORE!$A$2:$B$21,2,FALSE)</f>
        <v>66.525700000000001</v>
      </c>
      <c r="M77" s="19">
        <f t="shared" si="3"/>
        <v>-10.514744008433794</v>
      </c>
      <c r="N77" s="19">
        <f t="shared" si="1"/>
        <v>1</v>
      </c>
      <c r="P77" s="17"/>
    </row>
    <row r="78" spans="1:16" ht="12.75" customHeight="1" x14ac:dyDescent="0.15">
      <c r="A78" s="10" t="s">
        <v>338</v>
      </c>
      <c r="B78" s="34" t="s">
        <v>52</v>
      </c>
      <c r="C78" s="34">
        <v>9</v>
      </c>
      <c r="D78" s="34">
        <v>5</v>
      </c>
      <c r="E78" s="34">
        <v>7</v>
      </c>
      <c r="F78" s="34">
        <v>7</v>
      </c>
      <c r="G78" s="34">
        <v>7</v>
      </c>
      <c r="H78" s="34">
        <v>5</v>
      </c>
      <c r="I78" s="18">
        <f>C78*'Pesi e Budget Iniziale'!$B$16+'Pesi e Budget Iniziale'!$B$17*'CENTROCAMPISTI - GE'!D78+'CENTROCAMPISTI - GE'!E78*'Pesi e Budget Iniziale'!$B$18+'CENTROCAMPISTI - GE'!F78*'Pesi e Budget Iniziale'!$B$19+'Pesi e Budget Iniziale'!$B$20*'CENTROCAMPISTI - GE'!G78+'CENTROCAMPISTI - GE'!H78*'Pesi e Budget Iniziale'!$B$21+'Pesi e Budget Iniziale'!$B$22*VLOOKUP(B78,SQUADRE!$A$2:$B$21,2,FALSE)+VLOOKUP(B78,'FATTORE CASA'!$A$2:$B$21,2,FALSE)*'Pesi e Budget Iniziale'!$B$23+'Pesi e Budget Iniziale'!$B$24*VLOOKUP(B78,ALLENATORE!$A$2:$B$21,2,FALSE)</f>
        <v>78.304299999999998</v>
      </c>
      <c r="J78" s="19">
        <f t="shared" si="2"/>
        <v>22.675879168289875</v>
      </c>
      <c r="K78" s="19">
        <f t="shared" si="0"/>
        <v>22.675879168289875</v>
      </c>
      <c r="L78" s="18">
        <f>C78*'Pesi e Budget Iniziale'!$D$16+'Pesi e Budget Iniziale'!$D$17*'CENTROCAMPISTI - GE'!D78+'CENTROCAMPISTI - GE'!E78*'Pesi e Budget Iniziale'!$D$18+'CENTROCAMPISTI - GE'!F78*'Pesi e Budget Iniziale'!$D$19+'Pesi e Budget Iniziale'!$D$20*'CENTROCAMPISTI - GE'!G78+'CENTROCAMPISTI - GE'!H78*'Pesi e Budget Iniziale'!$D$21+'Pesi e Budget Iniziale'!$D$22*VLOOKUP(B78,SQUADRE!$A$2:$B$21,2,FALSE)+VLOOKUP(B78,'FATTORE CASA'!$A$2:$B$21,2,FALSE)*'Pesi e Budget Iniziale'!$D$23+'Pesi e Budget Iniziale'!$D$24*VLOOKUP(B78,ALLENATORE!$A$2:$B$21,2,FALSE)</f>
        <v>75.504300000000001</v>
      </c>
      <c r="M78" s="19">
        <f t="shared" si="3"/>
        <v>16.658407577244937</v>
      </c>
      <c r="N78" s="19">
        <f t="shared" si="1"/>
        <v>16.658407577244937</v>
      </c>
      <c r="P78" s="17"/>
    </row>
    <row r="79" spans="1:16" ht="12.75" customHeight="1" x14ac:dyDescent="0.15">
      <c r="A79" s="10" t="s">
        <v>342</v>
      </c>
      <c r="B79" s="34" t="s">
        <v>85</v>
      </c>
      <c r="C79" s="34">
        <v>7</v>
      </c>
      <c r="D79" s="34">
        <v>8</v>
      </c>
      <c r="E79" s="34">
        <v>7</v>
      </c>
      <c r="F79" s="34">
        <v>6</v>
      </c>
      <c r="G79" s="34">
        <v>5</v>
      </c>
      <c r="H79" s="34">
        <v>7</v>
      </c>
      <c r="I79" s="18">
        <f>C79*'Pesi e Budget Iniziale'!$B$16+'Pesi e Budget Iniziale'!$B$17*'CENTROCAMPISTI - GE'!D79+'CENTROCAMPISTI - GE'!E79*'Pesi e Budget Iniziale'!$B$18+'CENTROCAMPISTI - GE'!F79*'Pesi e Budget Iniziale'!$B$19+'Pesi e Budget Iniziale'!$B$20*'CENTROCAMPISTI - GE'!G79+'CENTROCAMPISTI - GE'!H79*'Pesi e Budget Iniziale'!$B$21+'Pesi e Budget Iniziale'!$B$22*VLOOKUP(B79,SQUADRE!$A$2:$B$21,2,FALSE)+VLOOKUP(B79,'FATTORE CASA'!$A$2:$B$21,2,FALSE)*'Pesi e Budget Iniziale'!$B$23+'Pesi e Budget Iniziale'!$B$24*VLOOKUP(B79,ALLENATORE!$A$2:$B$21,2,FALSE)</f>
        <v>69.740200000000016</v>
      </c>
      <c r="J79" s="19">
        <f t="shared" si="2"/>
        <v>-0.70941481014912711</v>
      </c>
      <c r="K79" s="19">
        <f t="shared" si="0"/>
        <v>1</v>
      </c>
      <c r="L79" s="18">
        <f>C79*'Pesi e Budget Iniziale'!$D$16+'Pesi e Budget Iniziale'!$D$17*'CENTROCAMPISTI - GE'!D79+'CENTROCAMPISTI - GE'!E79*'Pesi e Budget Iniziale'!$D$18+'CENTROCAMPISTI - GE'!F79*'Pesi e Budget Iniziale'!$D$19+'Pesi e Budget Iniziale'!$D$20*'CENTROCAMPISTI - GE'!G79+'CENTROCAMPISTI - GE'!H79*'Pesi e Budget Iniziale'!$D$21+'Pesi e Budget Iniziale'!$D$22*VLOOKUP(B79,SQUADRE!$A$2:$B$21,2,FALSE)+VLOOKUP(B79,'FATTORE CASA'!$A$2:$B$21,2,FALSE)*'Pesi e Budget Iniziale'!$D$23+'Pesi e Budget Iniziale'!$D$24*VLOOKUP(B79,ALLENATORE!$A$2:$B$21,2,FALSE)</f>
        <v>66.990200000000002</v>
      </c>
      <c r="M79" s="19">
        <f t="shared" si="3"/>
        <v>-9.1089648322205932</v>
      </c>
      <c r="N79" s="19">
        <f t="shared" si="1"/>
        <v>1</v>
      </c>
      <c r="P79" s="17"/>
    </row>
    <row r="80" spans="1:16" ht="12.75" customHeight="1" x14ac:dyDescent="0.15">
      <c r="A80" s="10" t="s">
        <v>346</v>
      </c>
      <c r="B80" s="34" t="s">
        <v>98</v>
      </c>
      <c r="C80" s="34">
        <v>8</v>
      </c>
      <c r="D80" s="34">
        <v>7</v>
      </c>
      <c r="E80" s="34">
        <v>7</v>
      </c>
      <c r="F80" s="34">
        <v>6</v>
      </c>
      <c r="G80" s="34">
        <v>6</v>
      </c>
      <c r="H80" s="34">
        <v>6</v>
      </c>
      <c r="I80" s="18">
        <f>C80*'Pesi e Budget Iniziale'!$B$16+'Pesi e Budget Iniziale'!$B$17*'CENTROCAMPISTI - GE'!D80+'CENTROCAMPISTI - GE'!E80*'Pesi e Budget Iniziale'!$B$18+'CENTROCAMPISTI - GE'!F80*'Pesi e Budget Iniziale'!$B$19+'Pesi e Budget Iniziale'!$B$20*'CENTROCAMPISTI - GE'!G80+'CENTROCAMPISTI - GE'!H80*'Pesi e Budget Iniziale'!$B$21+'Pesi e Budget Iniziale'!$B$22*VLOOKUP(B80,SQUADRE!$A$2:$B$21,2,FALSE)+VLOOKUP(B80,'FATTORE CASA'!$A$2:$B$21,2,FALSE)*'Pesi e Budget Iniziale'!$B$23+'Pesi e Budget Iniziale'!$B$24*VLOOKUP(B80,ALLENATORE!$A$2:$B$21,2,FALSE)</f>
        <v>70.593500000000006</v>
      </c>
      <c r="J80" s="19">
        <f t="shared" si="2"/>
        <v>1.6206223626771958</v>
      </c>
      <c r="K80" s="19">
        <f t="shared" si="0"/>
        <v>1.6206223626771958</v>
      </c>
      <c r="L80" s="18">
        <f>C80*'Pesi e Budget Iniziale'!$D$16+'Pesi e Budget Iniziale'!$D$17*'CENTROCAMPISTI - GE'!D80+'CENTROCAMPISTI - GE'!E80*'Pesi e Budget Iniziale'!$D$18+'CENTROCAMPISTI - GE'!F80*'Pesi e Budget Iniziale'!$D$19+'Pesi e Budget Iniziale'!$D$20*'CENTROCAMPISTI - GE'!G80+'CENTROCAMPISTI - GE'!H80*'Pesi e Budget Iniziale'!$D$21+'Pesi e Budget Iniziale'!$D$22*VLOOKUP(B80,SQUADRE!$A$2:$B$21,2,FALSE)+VLOOKUP(B80,'FATTORE CASA'!$A$2:$B$21,2,FALSE)*'Pesi e Budget Iniziale'!$D$23+'Pesi e Budget Iniziale'!$D$24*VLOOKUP(B80,ALLENATORE!$A$2:$B$21,2,FALSE)</f>
        <v>67.843499999999992</v>
      </c>
      <c r="M80" s="19">
        <f t="shared" si="3"/>
        <v>-6.5265076286410419</v>
      </c>
      <c r="N80" s="19">
        <f t="shared" si="1"/>
        <v>1</v>
      </c>
      <c r="P80" s="17"/>
    </row>
    <row r="81" spans="1:16" ht="12.75" customHeight="1" x14ac:dyDescent="0.15">
      <c r="A81" s="10" t="s">
        <v>349</v>
      </c>
      <c r="B81" s="34" t="s">
        <v>87</v>
      </c>
      <c r="C81" s="34">
        <v>9</v>
      </c>
      <c r="D81" s="34">
        <v>6</v>
      </c>
      <c r="E81" s="34">
        <v>8</v>
      </c>
      <c r="F81" s="34">
        <v>5</v>
      </c>
      <c r="G81" s="34">
        <v>7</v>
      </c>
      <c r="H81" s="34">
        <v>5</v>
      </c>
      <c r="I81" s="18">
        <f>C81*'Pesi e Budget Iniziale'!$B$16+'Pesi e Budget Iniziale'!$B$17*'CENTROCAMPISTI - GE'!D81+'CENTROCAMPISTI - GE'!E81*'Pesi e Budget Iniziale'!$B$18+'CENTROCAMPISTI - GE'!F81*'Pesi e Budget Iniziale'!$B$19+'Pesi e Budget Iniziale'!$B$20*'CENTROCAMPISTI - GE'!G81+'CENTROCAMPISTI - GE'!H81*'Pesi e Budget Iniziale'!$B$21+'Pesi e Budget Iniziale'!$B$22*VLOOKUP(B81,SQUADRE!$A$2:$B$21,2,FALSE)+VLOOKUP(B81,'FATTORE CASA'!$A$2:$B$21,2,FALSE)*'Pesi e Budget Iniziale'!$B$23+'Pesi e Budget Iniziale'!$B$24*VLOOKUP(B81,ALLENATORE!$A$2:$B$21,2,FALSE)</f>
        <v>73.978799999999993</v>
      </c>
      <c r="J81" s="19">
        <f t="shared" si="2"/>
        <v>10.864586784532307</v>
      </c>
      <c r="K81" s="19">
        <f t="shared" si="0"/>
        <v>10.864586784532307</v>
      </c>
      <c r="L81" s="18">
        <f>C81*'Pesi e Budget Iniziale'!$D$16+'Pesi e Budget Iniziale'!$D$17*'CENTROCAMPISTI - GE'!D81+'CENTROCAMPISTI - GE'!E81*'Pesi e Budget Iniziale'!$D$18+'CENTROCAMPISTI - GE'!F81*'Pesi e Budget Iniziale'!$D$19+'Pesi e Budget Iniziale'!$D$20*'CENTROCAMPISTI - GE'!G81+'CENTROCAMPISTI - GE'!H81*'Pesi e Budget Iniziale'!$D$21+'Pesi e Budget Iniziale'!$D$22*VLOOKUP(B81,SQUADRE!$A$2:$B$21,2,FALSE)+VLOOKUP(B81,'FATTORE CASA'!$A$2:$B$21,2,FALSE)*'Pesi e Budget Iniziale'!$D$23+'Pesi e Budget Iniziale'!$D$24*VLOOKUP(B81,ALLENATORE!$A$2:$B$21,2,FALSE)</f>
        <v>70.928799999999995</v>
      </c>
      <c r="M81" s="19">
        <f t="shared" si="3"/>
        <v>2.8109530653752586</v>
      </c>
      <c r="N81" s="19">
        <f t="shared" si="1"/>
        <v>2.8109530653752586</v>
      </c>
      <c r="P81" s="17"/>
    </row>
    <row r="82" spans="1:16" ht="12.75" customHeight="1" x14ac:dyDescent="0.15">
      <c r="A82" s="10" t="s">
        <v>353</v>
      </c>
      <c r="B82" s="34" t="s">
        <v>98</v>
      </c>
      <c r="C82" s="34">
        <v>9</v>
      </c>
      <c r="D82" s="34">
        <v>6</v>
      </c>
      <c r="E82" s="34">
        <v>7</v>
      </c>
      <c r="F82" s="34">
        <v>6</v>
      </c>
      <c r="G82" s="34">
        <v>6</v>
      </c>
      <c r="H82" s="34">
        <v>6</v>
      </c>
      <c r="I82" s="18">
        <f>C82*'Pesi e Budget Iniziale'!$B$16+'Pesi e Budget Iniziale'!$B$17*'CENTROCAMPISTI - GE'!D82+'CENTROCAMPISTI - GE'!E82*'Pesi e Budget Iniziale'!$B$18+'CENTROCAMPISTI - GE'!F82*'Pesi e Budget Iniziale'!$B$19+'Pesi e Budget Iniziale'!$B$20*'CENTROCAMPISTI - GE'!G82+'CENTROCAMPISTI - GE'!H82*'Pesi e Budget Iniziale'!$B$21+'Pesi e Budget Iniziale'!$B$22*VLOOKUP(B82,SQUADRE!$A$2:$B$21,2,FALSE)+VLOOKUP(B82,'FATTORE CASA'!$A$2:$B$21,2,FALSE)*'Pesi e Budget Iniziale'!$B$23+'Pesi e Budget Iniziale'!$B$24*VLOOKUP(B82,ALLENATORE!$A$2:$B$21,2,FALSE)</f>
        <v>70.714299999999994</v>
      </c>
      <c r="J82" s="19">
        <f t="shared" si="2"/>
        <v>1.9504811350636828</v>
      </c>
      <c r="K82" s="19">
        <f t="shared" si="0"/>
        <v>1.9504811350636828</v>
      </c>
      <c r="L82" s="18">
        <f>C82*'Pesi e Budget Iniziale'!$D$16+'Pesi e Budget Iniziale'!$D$17*'CENTROCAMPISTI - GE'!D82+'CENTROCAMPISTI - GE'!E82*'Pesi e Budget Iniziale'!$D$18+'CENTROCAMPISTI - GE'!F82*'Pesi e Budget Iniziale'!$D$19+'Pesi e Budget Iniziale'!$D$20*'CENTROCAMPISTI - GE'!G82+'CENTROCAMPISTI - GE'!H82*'Pesi e Budget Iniziale'!$D$21+'Pesi e Budget Iniziale'!$D$22*VLOOKUP(B82,SQUADRE!$A$2:$B$21,2,FALSE)+VLOOKUP(B82,'FATTORE CASA'!$A$2:$B$21,2,FALSE)*'Pesi e Budget Iniziale'!$D$23+'Pesi e Budget Iniziale'!$D$24*VLOOKUP(B82,ALLENATORE!$A$2:$B$21,2,FALSE)</f>
        <v>67.964299999999994</v>
      </c>
      <c r="M82" s="19">
        <f t="shared" si="3"/>
        <v>-6.1609142497679272</v>
      </c>
      <c r="N82" s="19">
        <f t="shared" si="1"/>
        <v>1</v>
      </c>
      <c r="P82" s="17"/>
    </row>
    <row r="83" spans="1:16" ht="12.75" customHeight="1" x14ac:dyDescent="0.15">
      <c r="A83" s="10" t="s">
        <v>357</v>
      </c>
      <c r="B83" s="34" t="s">
        <v>130</v>
      </c>
      <c r="C83" s="34">
        <v>6</v>
      </c>
      <c r="D83" s="34">
        <v>8</v>
      </c>
      <c r="E83" s="34">
        <v>6</v>
      </c>
      <c r="F83" s="34">
        <v>7</v>
      </c>
      <c r="G83" s="34">
        <v>5</v>
      </c>
      <c r="H83" s="34">
        <v>7</v>
      </c>
      <c r="I83" s="18">
        <f>C83*'Pesi e Budget Iniziale'!$B$16+'Pesi e Budget Iniziale'!$B$17*'CENTROCAMPISTI - GE'!D83+'CENTROCAMPISTI - GE'!E83*'Pesi e Budget Iniziale'!$B$18+'CENTROCAMPISTI - GE'!F83*'Pesi e Budget Iniziale'!$B$19+'Pesi e Budget Iniziale'!$B$20*'CENTROCAMPISTI - GE'!G83+'CENTROCAMPISTI - GE'!H83*'Pesi e Budget Iniziale'!$B$21+'Pesi e Budget Iniziale'!$B$22*VLOOKUP(B83,SQUADRE!$A$2:$B$21,2,FALSE)+VLOOKUP(B83,'FATTORE CASA'!$A$2:$B$21,2,FALSE)*'Pesi e Budget Iniziale'!$B$23+'Pesi e Budget Iniziale'!$B$24*VLOOKUP(B83,ALLENATORE!$A$2:$B$21,2,FALSE)</f>
        <v>62.771400000000007</v>
      </c>
      <c r="J83" s="19">
        <f t="shared" si="2"/>
        <v>-19.738552335043309</v>
      </c>
      <c r="K83" s="19">
        <f t="shared" si="0"/>
        <v>1</v>
      </c>
      <c r="L83" s="18">
        <f>C83*'Pesi e Budget Iniziale'!$D$16+'Pesi e Budget Iniziale'!$D$17*'CENTROCAMPISTI - GE'!D83+'CENTROCAMPISTI - GE'!E83*'Pesi e Budget Iniziale'!$D$18+'CENTROCAMPISTI - GE'!F83*'Pesi e Budget Iniziale'!$D$19+'Pesi e Budget Iniziale'!$D$20*'CENTROCAMPISTI - GE'!G83+'CENTROCAMPISTI - GE'!H83*'Pesi e Budget Iniziale'!$D$21+'Pesi e Budget Iniziale'!$D$22*VLOOKUP(B83,SQUADRE!$A$2:$B$21,2,FALSE)+VLOOKUP(B83,'FATTORE CASA'!$A$2:$B$21,2,FALSE)*'Pesi e Budget Iniziale'!$D$23+'Pesi e Budget Iniziale'!$D$24*VLOOKUP(B83,ALLENATORE!$A$2:$B$21,2,FALSE)</f>
        <v>60.321400000000004</v>
      </c>
      <c r="M83" s="19">
        <f t="shared" si="3"/>
        <v>-29.291656264579089</v>
      </c>
      <c r="N83" s="19">
        <f t="shared" si="1"/>
        <v>1</v>
      </c>
      <c r="P83" s="17"/>
    </row>
    <row r="84" spans="1:16" ht="12.75" customHeight="1" x14ac:dyDescent="0.15">
      <c r="A84" s="10" t="s">
        <v>360</v>
      </c>
      <c r="B84" s="34" t="s">
        <v>139</v>
      </c>
      <c r="C84" s="34">
        <v>7</v>
      </c>
      <c r="D84" s="34">
        <v>7</v>
      </c>
      <c r="E84" s="34">
        <v>7</v>
      </c>
      <c r="F84" s="34">
        <v>6</v>
      </c>
      <c r="G84" s="34">
        <v>6</v>
      </c>
      <c r="H84" s="34">
        <v>6</v>
      </c>
      <c r="I84" s="18">
        <f>C84*'Pesi e Budget Iniziale'!$B$16+'Pesi e Budget Iniziale'!$B$17*'CENTROCAMPISTI - GE'!D84+'CENTROCAMPISTI - GE'!E84*'Pesi e Budget Iniziale'!$B$18+'CENTROCAMPISTI - GE'!F84*'Pesi e Budget Iniziale'!$B$19+'Pesi e Budget Iniziale'!$B$20*'CENTROCAMPISTI - GE'!G84+'CENTROCAMPISTI - GE'!H84*'Pesi e Budget Iniziale'!$B$21+'Pesi e Budget Iniziale'!$B$22*VLOOKUP(B84,SQUADRE!$A$2:$B$21,2,FALSE)+VLOOKUP(B84,'FATTORE CASA'!$A$2:$B$21,2,FALSE)*'Pesi e Budget Iniziale'!$B$23+'Pesi e Budget Iniziale'!$B$24*VLOOKUP(B84,ALLENATORE!$A$2:$B$21,2,FALSE)</f>
        <v>62.354199999999999</v>
      </c>
      <c r="J84" s="19">
        <f t="shared" si="2"/>
        <v>-20.877766572126589</v>
      </c>
      <c r="K84" s="19">
        <f t="shared" si="0"/>
        <v>1</v>
      </c>
      <c r="L84" s="18">
        <f>C84*'Pesi e Budget Iniziale'!$D$16+'Pesi e Budget Iniziale'!$D$17*'CENTROCAMPISTI - GE'!D84+'CENTROCAMPISTI - GE'!E84*'Pesi e Budget Iniziale'!$D$18+'CENTROCAMPISTI - GE'!F84*'Pesi e Budget Iniziale'!$D$19+'Pesi e Budget Iniziale'!$D$20*'CENTROCAMPISTI - GE'!G84+'CENTROCAMPISTI - GE'!H84*'Pesi e Budget Iniziale'!$D$21+'Pesi e Budget Iniziale'!$D$22*VLOOKUP(B84,SQUADRE!$A$2:$B$21,2,FALSE)+VLOOKUP(B84,'FATTORE CASA'!$A$2:$B$21,2,FALSE)*'Pesi e Budget Iniziale'!$D$23+'Pesi e Budget Iniziale'!$D$24*VLOOKUP(B84,ALLENATORE!$A$2:$B$21,2,FALSE)</f>
        <v>59.604199999999999</v>
      </c>
      <c r="M84" s="19">
        <f t="shared" si="3"/>
        <v>-31.462215629875359</v>
      </c>
      <c r="N84" s="19">
        <f t="shared" si="1"/>
        <v>1</v>
      </c>
      <c r="P84" s="15"/>
    </row>
    <row r="85" spans="1:16" ht="12.75" customHeight="1" x14ac:dyDescent="0.15">
      <c r="A85" s="10" t="s">
        <v>364</v>
      </c>
      <c r="B85" s="34" t="s">
        <v>117</v>
      </c>
      <c r="C85" s="34">
        <v>8</v>
      </c>
      <c r="D85" s="34">
        <v>7</v>
      </c>
      <c r="E85" s="34">
        <v>6</v>
      </c>
      <c r="F85" s="34">
        <v>7</v>
      </c>
      <c r="G85" s="34">
        <v>5</v>
      </c>
      <c r="H85" s="34">
        <v>6</v>
      </c>
      <c r="I85" s="18">
        <f>C85*'Pesi e Budget Iniziale'!$B$16+'Pesi e Budget Iniziale'!$B$17*'CENTROCAMPISTI - GE'!D85+'CENTROCAMPISTI - GE'!E85*'Pesi e Budget Iniziale'!$B$18+'CENTROCAMPISTI - GE'!F85*'Pesi e Budget Iniziale'!$B$19+'Pesi e Budget Iniziale'!$B$20*'CENTROCAMPISTI - GE'!G85+'CENTROCAMPISTI - GE'!H85*'Pesi e Budget Iniziale'!$B$21+'Pesi e Budget Iniziale'!$B$22*VLOOKUP(B85,SQUADRE!$A$2:$B$21,2,FALSE)+VLOOKUP(B85,'FATTORE CASA'!$A$2:$B$21,2,FALSE)*'Pesi e Budget Iniziale'!$B$23+'Pesi e Budget Iniziale'!$B$24*VLOOKUP(B85,ALLENATORE!$A$2:$B$21,2,FALSE)</f>
        <v>72.166700000000006</v>
      </c>
      <c r="J85" s="19">
        <f t="shared" si="2"/>
        <v>5.9164321368368036</v>
      </c>
      <c r="K85" s="19">
        <f t="shared" si="0"/>
        <v>5.9164321368368036</v>
      </c>
      <c r="L85" s="18">
        <f>C85*'Pesi e Budget Iniziale'!$D$16+'Pesi e Budget Iniziale'!$D$17*'CENTROCAMPISTI - GE'!D85+'CENTROCAMPISTI - GE'!E85*'Pesi e Budget Iniziale'!$D$18+'CENTROCAMPISTI - GE'!F85*'Pesi e Budget Iniziale'!$D$19+'Pesi e Budget Iniziale'!$D$20*'CENTROCAMPISTI - GE'!G85+'CENTROCAMPISTI - GE'!H85*'Pesi e Budget Iniziale'!$D$21+'Pesi e Budget Iniziale'!$D$22*VLOOKUP(B85,SQUADRE!$A$2:$B$21,2,FALSE)+VLOOKUP(B85,'FATTORE CASA'!$A$2:$B$21,2,FALSE)*'Pesi e Budget Iniziale'!$D$23+'Pesi e Budget Iniziale'!$D$24*VLOOKUP(B85,ALLENATORE!$A$2:$B$21,2,FALSE)</f>
        <v>69.716700000000003</v>
      </c>
      <c r="M85" s="19">
        <f t="shared" si="3"/>
        <v>-0.85738910790352918</v>
      </c>
      <c r="N85" s="19">
        <f t="shared" si="1"/>
        <v>1</v>
      </c>
      <c r="P85" s="17"/>
    </row>
    <row r="86" spans="1:16" ht="12.75" customHeight="1" x14ac:dyDescent="0.15">
      <c r="A86" s="10" t="s">
        <v>368</v>
      </c>
      <c r="B86" s="34" t="s">
        <v>69</v>
      </c>
      <c r="C86" s="34">
        <v>8</v>
      </c>
      <c r="D86" s="34">
        <v>5</v>
      </c>
      <c r="E86" s="34">
        <v>6</v>
      </c>
      <c r="F86" s="34">
        <v>7</v>
      </c>
      <c r="G86" s="34">
        <v>7</v>
      </c>
      <c r="H86" s="34">
        <v>6</v>
      </c>
      <c r="I86" s="18">
        <f>C86*'Pesi e Budget Iniziale'!$B$16+'Pesi e Budget Iniziale'!$B$17*'CENTROCAMPISTI - GE'!D86+'CENTROCAMPISTI - GE'!E86*'Pesi e Budget Iniziale'!$B$18+'CENTROCAMPISTI - GE'!F86*'Pesi e Budget Iniziale'!$B$19+'Pesi e Budget Iniziale'!$B$20*'CENTROCAMPISTI - GE'!G86+'CENTROCAMPISTI - GE'!H86*'Pesi e Budget Iniziale'!$B$21+'Pesi e Budget Iniziale'!$B$22*VLOOKUP(B86,SQUADRE!$A$2:$B$21,2,FALSE)+VLOOKUP(B86,'FATTORE CASA'!$A$2:$B$21,2,FALSE)*'Pesi e Budget Iniziale'!$B$23+'Pesi e Budget Iniziale'!$B$24*VLOOKUP(B86,ALLENATORE!$A$2:$B$21,2,FALSE)</f>
        <v>76.874800000000008</v>
      </c>
      <c r="J86" s="19">
        <f t="shared" si="2"/>
        <v>18.772459341083476</v>
      </c>
      <c r="K86" s="19">
        <f t="shared" si="0"/>
        <v>18.772459341083476</v>
      </c>
      <c r="L86" s="18">
        <f>C86*'Pesi e Budget Iniziale'!$D$16+'Pesi e Budget Iniziale'!$D$17*'CENTROCAMPISTI - GE'!D86+'CENTROCAMPISTI - GE'!E86*'Pesi e Budget Iniziale'!$D$18+'CENTROCAMPISTI - GE'!F86*'Pesi e Budget Iniziale'!$D$19+'Pesi e Budget Iniziale'!$D$20*'CENTROCAMPISTI - GE'!G86+'CENTROCAMPISTI - GE'!H86*'Pesi e Budget Iniziale'!$D$21+'Pesi e Budget Iniziale'!$D$22*VLOOKUP(B86,SQUADRE!$A$2:$B$21,2,FALSE)+VLOOKUP(B86,'FATTORE CASA'!$A$2:$B$21,2,FALSE)*'Pesi e Budget Iniziale'!$D$23+'Pesi e Budget Iniziale'!$D$24*VLOOKUP(B86,ALLENATORE!$A$2:$B$21,2,FALSE)</f>
        <v>74.424800000000005</v>
      </c>
      <c r="M86" s="19">
        <f t="shared" si="3"/>
        <v>13.391370718854979</v>
      </c>
      <c r="N86" s="19">
        <f t="shared" si="1"/>
        <v>13.391370718854979</v>
      </c>
      <c r="P86" s="17"/>
    </row>
    <row r="87" spans="1:16" ht="12.75" customHeight="1" x14ac:dyDescent="0.15">
      <c r="A87" s="10" t="s">
        <v>372</v>
      </c>
      <c r="B87" s="34" t="s">
        <v>90</v>
      </c>
      <c r="C87" s="34">
        <v>9</v>
      </c>
      <c r="D87" s="34">
        <v>5</v>
      </c>
      <c r="E87" s="34">
        <v>7</v>
      </c>
      <c r="F87" s="34">
        <v>6</v>
      </c>
      <c r="G87" s="34">
        <v>7</v>
      </c>
      <c r="H87" s="34">
        <v>5</v>
      </c>
      <c r="I87" s="18">
        <f>C87*'Pesi e Budget Iniziale'!$B$16+'Pesi e Budget Iniziale'!$B$17*'CENTROCAMPISTI - GE'!D87+'CENTROCAMPISTI - GE'!E87*'Pesi e Budget Iniziale'!$B$18+'CENTROCAMPISTI - GE'!F87*'Pesi e Budget Iniziale'!$B$19+'Pesi e Budget Iniziale'!$B$20*'CENTROCAMPISTI - GE'!G87+'CENTROCAMPISTI - GE'!H87*'Pesi e Budget Iniziale'!$B$21+'Pesi e Budget Iniziale'!$B$22*VLOOKUP(B87,SQUADRE!$A$2:$B$21,2,FALSE)+VLOOKUP(B87,'FATTORE CASA'!$A$2:$B$21,2,FALSE)*'Pesi e Budget Iniziale'!$B$23+'Pesi e Budget Iniziale'!$B$24*VLOOKUP(B87,ALLENATORE!$A$2:$B$21,2,FALSE)</f>
        <v>73.648300000000006</v>
      </c>
      <c r="J87" s="19">
        <f t="shared" si="2"/>
        <v>9.9621172127298081</v>
      </c>
      <c r="K87" s="19">
        <f t="shared" si="0"/>
        <v>9.9621172127298081</v>
      </c>
      <c r="L87" s="18">
        <f>C87*'Pesi e Budget Iniziale'!$D$16+'Pesi e Budget Iniziale'!$D$17*'CENTROCAMPISTI - GE'!D87+'CENTROCAMPISTI - GE'!E87*'Pesi e Budget Iniziale'!$D$18+'CENTROCAMPISTI - GE'!F87*'Pesi e Budget Iniziale'!$D$19+'Pesi e Budget Iniziale'!$D$20*'CENTROCAMPISTI - GE'!G87+'CENTROCAMPISTI - GE'!H87*'Pesi e Budget Iniziale'!$D$21+'Pesi e Budget Iniziale'!$D$22*VLOOKUP(B87,SQUADRE!$A$2:$B$21,2,FALSE)+VLOOKUP(B87,'FATTORE CASA'!$A$2:$B$21,2,FALSE)*'Pesi e Budget Iniziale'!$D$23+'Pesi e Budget Iniziale'!$D$24*VLOOKUP(B87,ALLENATORE!$A$2:$B$21,2,FALSE)</f>
        <v>70.898300000000006</v>
      </c>
      <c r="M87" s="19">
        <f t="shared" si="3"/>
        <v>2.7186467900803422</v>
      </c>
      <c r="N87" s="19">
        <f t="shared" si="1"/>
        <v>2.7186467900803422</v>
      </c>
      <c r="P87" s="17"/>
    </row>
    <row r="88" spans="1:16" ht="12.75" customHeight="1" x14ac:dyDescent="0.15">
      <c r="A88" s="10" t="s">
        <v>376</v>
      </c>
      <c r="B88" s="34" t="s">
        <v>139</v>
      </c>
      <c r="C88" s="34">
        <v>7</v>
      </c>
      <c r="D88" s="34">
        <v>8</v>
      </c>
      <c r="E88" s="34">
        <v>6</v>
      </c>
      <c r="F88" s="34">
        <v>6</v>
      </c>
      <c r="G88" s="34">
        <v>6</v>
      </c>
      <c r="H88" s="34">
        <v>6</v>
      </c>
      <c r="I88" s="18">
        <f>C88*'Pesi e Budget Iniziale'!$B$16+'Pesi e Budget Iniziale'!$B$17*'CENTROCAMPISTI - GE'!D88+'CENTROCAMPISTI - GE'!E88*'Pesi e Budget Iniziale'!$B$18+'CENTROCAMPISTI - GE'!F88*'Pesi e Budget Iniziale'!$B$19+'Pesi e Budget Iniziale'!$B$20*'CENTROCAMPISTI - GE'!G88+'CENTROCAMPISTI - GE'!H88*'Pesi e Budget Iniziale'!$B$21+'Pesi e Budget Iniziale'!$B$22*VLOOKUP(B88,SQUADRE!$A$2:$B$21,2,FALSE)+VLOOKUP(B88,'FATTORE CASA'!$A$2:$B$21,2,FALSE)*'Pesi e Budget Iniziale'!$B$23+'Pesi e Budget Iniziale'!$B$24*VLOOKUP(B88,ALLENATORE!$A$2:$B$21,2,FALSE)</f>
        <v>61.966699999999996</v>
      </c>
      <c r="J88" s="19">
        <f t="shared" si="2"/>
        <v>-21.935881425601593</v>
      </c>
      <c r="K88" s="19">
        <f t="shared" si="0"/>
        <v>1</v>
      </c>
      <c r="L88" s="18">
        <f>C88*'Pesi e Budget Iniziale'!$D$16+'Pesi e Budget Iniziale'!$D$17*'CENTROCAMPISTI - GE'!D88+'CENTROCAMPISTI - GE'!E88*'Pesi e Budget Iniziale'!$D$18+'CENTROCAMPISTI - GE'!F88*'Pesi e Budget Iniziale'!$D$19+'Pesi e Budget Iniziale'!$D$20*'CENTROCAMPISTI - GE'!G88+'CENTROCAMPISTI - GE'!H88*'Pesi e Budget Iniziale'!$D$21+'Pesi e Budget Iniziale'!$D$22*VLOOKUP(B88,SQUADRE!$A$2:$B$21,2,FALSE)+VLOOKUP(B88,'FATTORE CASA'!$A$2:$B$21,2,FALSE)*'Pesi e Budget Iniziale'!$D$23+'Pesi e Budget Iniziale'!$D$24*VLOOKUP(B88,ALLENATORE!$A$2:$B$21,2,FALSE)</f>
        <v>59.566699999999997</v>
      </c>
      <c r="M88" s="19">
        <f t="shared" si="3"/>
        <v>-31.575706951959305</v>
      </c>
      <c r="N88" s="19">
        <f t="shared" si="1"/>
        <v>1</v>
      </c>
      <c r="P88" s="17"/>
    </row>
    <row r="89" spans="1:16" ht="12.75" customHeight="1" x14ac:dyDescent="0.15">
      <c r="A89" s="10" t="s">
        <v>380</v>
      </c>
      <c r="B89" s="34" t="s">
        <v>102</v>
      </c>
      <c r="C89" s="34">
        <v>8</v>
      </c>
      <c r="D89" s="34">
        <v>8</v>
      </c>
      <c r="E89" s="34">
        <v>6</v>
      </c>
      <c r="F89" s="34">
        <v>6</v>
      </c>
      <c r="G89" s="34">
        <v>5</v>
      </c>
      <c r="H89" s="34">
        <v>6</v>
      </c>
      <c r="I89" s="18">
        <f>C89*'Pesi e Budget Iniziale'!$B$16+'Pesi e Budget Iniziale'!$B$17*'CENTROCAMPISTI - GE'!D89+'CENTROCAMPISTI - GE'!E89*'Pesi e Budget Iniziale'!$B$18+'CENTROCAMPISTI - GE'!F89*'Pesi e Budget Iniziale'!$B$19+'Pesi e Budget Iniziale'!$B$20*'CENTROCAMPISTI - GE'!G89+'CENTROCAMPISTI - GE'!H89*'Pesi e Budget Iniziale'!$B$21+'Pesi e Budget Iniziale'!$B$22*VLOOKUP(B89,SQUADRE!$A$2:$B$21,2,FALSE)+VLOOKUP(B89,'FATTORE CASA'!$A$2:$B$21,2,FALSE)*'Pesi e Budget Iniziale'!$B$23+'Pesi e Budget Iniziale'!$B$24*VLOOKUP(B89,ALLENATORE!$A$2:$B$21,2,FALSE)</f>
        <v>66.163700000000006</v>
      </c>
      <c r="J89" s="19">
        <f t="shared" si="2"/>
        <v>-10.475473580351178</v>
      </c>
      <c r="K89" s="19">
        <f t="shared" si="0"/>
        <v>1</v>
      </c>
      <c r="L89" s="18">
        <f>C89*'Pesi e Budget Iniziale'!$D$16+'Pesi e Budget Iniziale'!$D$17*'CENTROCAMPISTI - GE'!D89+'CENTROCAMPISTI - GE'!E89*'Pesi e Budget Iniziale'!$D$18+'CENTROCAMPISTI - GE'!F89*'Pesi e Budget Iniziale'!$D$19+'Pesi e Budget Iniziale'!$D$20*'CENTROCAMPISTI - GE'!G89+'CENTROCAMPISTI - GE'!H89*'Pesi e Budget Iniziale'!$D$21+'Pesi e Budget Iniziale'!$D$22*VLOOKUP(B89,SQUADRE!$A$2:$B$21,2,FALSE)+VLOOKUP(B89,'FATTORE CASA'!$A$2:$B$21,2,FALSE)*'Pesi e Budget Iniziale'!$D$23+'Pesi e Budget Iniziale'!$D$24*VLOOKUP(B89,ALLENATORE!$A$2:$B$21,2,FALSE)</f>
        <v>63.7637</v>
      </c>
      <c r="M89" s="19">
        <f t="shared" si="3"/>
        <v>-18.873758184323634</v>
      </c>
      <c r="N89" s="19">
        <f t="shared" si="1"/>
        <v>1</v>
      </c>
      <c r="P89" s="17"/>
    </row>
    <row r="90" spans="1:16" ht="12.75" customHeight="1" x14ac:dyDescent="0.15">
      <c r="A90" s="10" t="s">
        <v>384</v>
      </c>
      <c r="B90" s="34" t="s">
        <v>59</v>
      </c>
      <c r="C90" s="34">
        <v>8</v>
      </c>
      <c r="D90" s="34">
        <v>6</v>
      </c>
      <c r="E90" s="34">
        <v>7</v>
      </c>
      <c r="F90" s="34">
        <v>6</v>
      </c>
      <c r="G90" s="34">
        <v>6</v>
      </c>
      <c r="H90" s="34">
        <v>6</v>
      </c>
      <c r="I90" s="18">
        <f>C90*'Pesi e Budget Iniziale'!$B$16+'Pesi e Budget Iniziale'!$B$17*'CENTROCAMPISTI - GE'!D90+'CENTROCAMPISTI - GE'!E90*'Pesi e Budget Iniziale'!$B$18+'CENTROCAMPISTI - GE'!F90*'Pesi e Budget Iniziale'!$B$19+'Pesi e Budget Iniziale'!$B$20*'CENTROCAMPISTI - GE'!G90+'CENTROCAMPISTI - GE'!H90*'Pesi e Budget Iniziale'!$B$21+'Pesi e Budget Iniziale'!$B$22*VLOOKUP(B90,SQUADRE!$A$2:$B$21,2,FALSE)+VLOOKUP(B90,'FATTORE CASA'!$A$2:$B$21,2,FALSE)*'Pesi e Budget Iniziale'!$B$23+'Pesi e Budget Iniziale'!$B$24*VLOOKUP(B90,ALLENATORE!$A$2:$B$21,2,FALSE)</f>
        <v>78.166499999999999</v>
      </c>
      <c r="J90" s="19">
        <f t="shared" si="2"/>
        <v>22.299599873299293</v>
      </c>
      <c r="K90" s="19">
        <f t="shared" si="0"/>
        <v>22.299599873299293</v>
      </c>
      <c r="L90" s="18">
        <f>C90*'Pesi e Budget Iniziale'!$D$16+'Pesi e Budget Iniziale'!$D$17*'CENTROCAMPISTI - GE'!D90+'CENTROCAMPISTI - GE'!E90*'Pesi e Budget Iniziale'!$D$18+'CENTROCAMPISTI - GE'!F90*'Pesi e Budget Iniziale'!$D$19+'Pesi e Budget Iniziale'!$D$20*'CENTROCAMPISTI - GE'!G90+'CENTROCAMPISTI - GE'!H90*'Pesi e Budget Iniziale'!$D$21+'Pesi e Budget Iniziale'!$D$22*VLOOKUP(B90,SQUADRE!$A$2:$B$21,2,FALSE)+VLOOKUP(B90,'FATTORE CASA'!$A$2:$B$21,2,FALSE)*'Pesi e Budget Iniziale'!$D$23+'Pesi e Budget Iniziale'!$D$24*VLOOKUP(B90,ALLENATORE!$A$2:$B$21,2,FALSE)</f>
        <v>75.416499999999999</v>
      </c>
      <c r="M90" s="19">
        <f t="shared" si="3"/>
        <v>16.392686561805711</v>
      </c>
      <c r="N90" s="19">
        <f t="shared" si="1"/>
        <v>16.392686561805711</v>
      </c>
      <c r="P90" s="17"/>
    </row>
    <row r="91" spans="1:16" ht="12.75" customHeight="1" x14ac:dyDescent="0.15">
      <c r="A91" s="10" t="s">
        <v>389</v>
      </c>
      <c r="B91" s="34" t="s">
        <v>75</v>
      </c>
      <c r="C91" s="34">
        <v>5</v>
      </c>
      <c r="D91" s="34">
        <v>7</v>
      </c>
      <c r="E91" s="34">
        <v>7</v>
      </c>
      <c r="F91" s="34">
        <v>6</v>
      </c>
      <c r="G91" s="34">
        <v>7</v>
      </c>
      <c r="H91" s="34">
        <v>6</v>
      </c>
      <c r="I91" s="18">
        <f>C91*'Pesi e Budget Iniziale'!$B$16+'Pesi e Budget Iniziale'!$B$17*'CENTROCAMPISTI - GE'!D91+'CENTROCAMPISTI - GE'!E91*'Pesi e Budget Iniziale'!$B$18+'CENTROCAMPISTI - GE'!F91*'Pesi e Budget Iniziale'!$B$19+'Pesi e Budget Iniziale'!$B$20*'CENTROCAMPISTI - GE'!G91+'CENTROCAMPISTI - GE'!H91*'Pesi e Budget Iniziale'!$B$21+'Pesi e Budget Iniziale'!$B$22*VLOOKUP(B91,SQUADRE!$A$2:$B$21,2,FALSE)+VLOOKUP(B91,'FATTORE CASA'!$A$2:$B$21,2,FALSE)*'Pesi e Budget Iniziale'!$B$23+'Pesi e Budget Iniziale'!$B$24*VLOOKUP(B91,ALLENATORE!$A$2:$B$21,2,FALSE)</f>
        <v>66.504900000000006</v>
      </c>
      <c r="J91" s="19">
        <f t="shared" si="2"/>
        <v>-9.5437863854978531</v>
      </c>
      <c r="K91" s="19">
        <f t="shared" si="0"/>
        <v>1</v>
      </c>
      <c r="L91" s="18">
        <f>C91*'Pesi e Budget Iniziale'!$D$16+'Pesi e Budget Iniziale'!$D$17*'CENTROCAMPISTI - GE'!D91+'CENTROCAMPISTI - GE'!E91*'Pesi e Budget Iniziale'!$D$18+'CENTROCAMPISTI - GE'!F91*'Pesi e Budget Iniziale'!$D$19+'Pesi e Budget Iniziale'!$D$20*'CENTROCAMPISTI - GE'!G91+'CENTROCAMPISTI - GE'!H91*'Pesi e Budget Iniziale'!$D$21+'Pesi e Budget Iniziale'!$D$22*VLOOKUP(B91,SQUADRE!$A$2:$B$21,2,FALSE)+VLOOKUP(B91,'FATTORE CASA'!$A$2:$B$21,2,FALSE)*'Pesi e Budget Iniziale'!$D$23+'Pesi e Budget Iniziale'!$D$24*VLOOKUP(B91,ALLENATORE!$A$2:$B$21,2,FALSE)</f>
        <v>63.754899999999999</v>
      </c>
      <c r="M91" s="19">
        <f t="shared" si="3"/>
        <v>-18.900390814572674</v>
      </c>
      <c r="N91" s="19">
        <f t="shared" si="1"/>
        <v>1</v>
      </c>
      <c r="P91" s="17"/>
    </row>
    <row r="92" spans="1:16" ht="12.75" customHeight="1" x14ac:dyDescent="0.15">
      <c r="A92" s="10" t="s">
        <v>392</v>
      </c>
      <c r="B92" s="34" t="s">
        <v>107</v>
      </c>
      <c r="C92" s="34">
        <v>6</v>
      </c>
      <c r="D92" s="34">
        <v>6</v>
      </c>
      <c r="E92" s="34">
        <v>7</v>
      </c>
      <c r="F92" s="34">
        <v>7</v>
      </c>
      <c r="G92" s="34">
        <v>6</v>
      </c>
      <c r="H92" s="34">
        <v>6</v>
      </c>
      <c r="I92" s="18">
        <f>C92*'Pesi e Budget Iniziale'!$B$16+'Pesi e Budget Iniziale'!$B$17*'CENTROCAMPISTI - GE'!D92+'CENTROCAMPISTI - GE'!E92*'Pesi e Budget Iniziale'!$B$18+'CENTROCAMPISTI - GE'!F92*'Pesi e Budget Iniziale'!$B$19+'Pesi e Budget Iniziale'!$B$20*'CENTROCAMPISTI - GE'!G92+'CENTROCAMPISTI - GE'!H92*'Pesi e Budget Iniziale'!$B$21+'Pesi e Budget Iniziale'!$B$22*VLOOKUP(B92,SQUADRE!$A$2:$B$21,2,FALSE)+VLOOKUP(B92,'FATTORE CASA'!$A$2:$B$21,2,FALSE)*'Pesi e Budget Iniziale'!$B$23+'Pesi e Budget Iniziale'!$B$24*VLOOKUP(B92,ALLENATORE!$A$2:$B$21,2,FALSE)</f>
        <v>64.335400000000007</v>
      </c>
      <c r="J92" s="19">
        <f t="shared" si="2"/>
        <v>-15.467864255469436</v>
      </c>
      <c r="K92" s="19">
        <f t="shared" si="0"/>
        <v>1</v>
      </c>
      <c r="L92" s="18">
        <f>C92*'Pesi e Budget Iniziale'!$D$16+'Pesi e Budget Iniziale'!$D$17*'CENTROCAMPISTI - GE'!D92+'CENTROCAMPISTI - GE'!E92*'Pesi e Budget Iniziale'!$D$18+'CENTROCAMPISTI - GE'!F92*'Pesi e Budget Iniziale'!$D$19+'Pesi e Budget Iniziale'!$D$20*'CENTROCAMPISTI - GE'!G92+'CENTROCAMPISTI - GE'!H92*'Pesi e Budget Iniziale'!$D$21+'Pesi e Budget Iniziale'!$D$22*VLOOKUP(B92,SQUADRE!$A$2:$B$21,2,FALSE)+VLOOKUP(B92,'FATTORE CASA'!$A$2:$B$21,2,FALSE)*'Pesi e Budget Iniziale'!$D$23+'Pesi e Budget Iniziale'!$D$24*VLOOKUP(B92,ALLENATORE!$A$2:$B$21,2,FALSE)</f>
        <v>61.535399999999996</v>
      </c>
      <c r="M92" s="19">
        <f t="shared" si="3"/>
        <v>-25.617563864314718</v>
      </c>
      <c r="N92" s="19">
        <f t="shared" si="1"/>
        <v>1</v>
      </c>
      <c r="P92" s="17"/>
    </row>
    <row r="93" spans="1:16" ht="12.75" customHeight="1" x14ac:dyDescent="0.15">
      <c r="A93" s="10" t="s">
        <v>396</v>
      </c>
      <c r="B93" s="34" t="s">
        <v>69</v>
      </c>
      <c r="C93" s="34">
        <v>8</v>
      </c>
      <c r="D93" s="34">
        <v>6</v>
      </c>
      <c r="E93" s="34">
        <v>6</v>
      </c>
      <c r="F93" s="34">
        <v>6</v>
      </c>
      <c r="G93" s="34">
        <v>6</v>
      </c>
      <c r="H93" s="34">
        <v>6</v>
      </c>
      <c r="I93" s="18">
        <f>C93*'Pesi e Budget Iniziale'!$B$16+'Pesi e Budget Iniziale'!$B$17*'CENTROCAMPISTI - GE'!D93+'CENTROCAMPISTI - GE'!E93*'Pesi e Budget Iniziale'!$B$18+'CENTROCAMPISTI - GE'!F93*'Pesi e Budget Iniziale'!$B$19+'Pesi e Budget Iniziale'!$B$20*'CENTROCAMPISTI - GE'!G93+'CENTROCAMPISTI - GE'!H93*'Pesi e Budget Iniziale'!$B$21+'Pesi e Budget Iniziale'!$B$22*VLOOKUP(B93,SQUADRE!$A$2:$B$21,2,FALSE)+VLOOKUP(B93,'FATTORE CASA'!$A$2:$B$21,2,FALSE)*'Pesi e Budget Iniziale'!$B$23+'Pesi e Budget Iniziale'!$B$24*VLOOKUP(B93,ALLENATORE!$A$2:$B$21,2,FALSE)</f>
        <v>75.266500000000008</v>
      </c>
      <c r="J93" s="19">
        <f t="shared" si="2"/>
        <v>14.380804840841357</v>
      </c>
      <c r="K93" s="19">
        <f t="shared" si="0"/>
        <v>14.380804840841357</v>
      </c>
      <c r="L93" s="18">
        <f>C93*'Pesi e Budget Iniziale'!$D$16+'Pesi e Budget Iniziale'!$D$17*'CENTROCAMPISTI - GE'!D93+'CENTROCAMPISTI - GE'!E93*'Pesi e Budget Iniziale'!$D$18+'CENTROCAMPISTI - GE'!F93*'Pesi e Budget Iniziale'!$D$19+'Pesi e Budget Iniziale'!$D$20*'CENTROCAMPISTI - GE'!G93+'CENTROCAMPISTI - GE'!H93*'Pesi e Budget Iniziale'!$D$21+'Pesi e Budget Iniziale'!$D$22*VLOOKUP(B93,SQUADRE!$A$2:$B$21,2,FALSE)+VLOOKUP(B93,'FATTORE CASA'!$A$2:$B$21,2,FALSE)*'Pesi e Budget Iniziale'!$D$23+'Pesi e Budget Iniziale'!$D$24*VLOOKUP(B93,ALLENATORE!$A$2:$B$21,2,FALSE)</f>
        <v>72.866500000000002</v>
      </c>
      <c r="M93" s="19">
        <f t="shared" si="3"/>
        <v>8.6752766600971327</v>
      </c>
      <c r="N93" s="19">
        <f t="shared" si="1"/>
        <v>8.6752766600971327</v>
      </c>
      <c r="P93" s="17"/>
    </row>
    <row r="94" spans="1:16" ht="12.75" customHeight="1" x14ac:dyDescent="0.15">
      <c r="A94" s="10" t="s">
        <v>400</v>
      </c>
      <c r="B94" s="34" t="s">
        <v>130</v>
      </c>
      <c r="C94" s="34">
        <v>8</v>
      </c>
      <c r="D94" s="34">
        <v>7</v>
      </c>
      <c r="E94" s="34">
        <v>7</v>
      </c>
      <c r="F94" s="34">
        <v>6</v>
      </c>
      <c r="G94" s="34">
        <v>4</v>
      </c>
      <c r="H94" s="34">
        <v>6</v>
      </c>
      <c r="I94" s="18">
        <f>C94*'Pesi e Budget Iniziale'!$B$16+'Pesi e Budget Iniziale'!$B$17*'CENTROCAMPISTI - GE'!D94+'CENTROCAMPISTI - GE'!E94*'Pesi e Budget Iniziale'!$B$18+'CENTROCAMPISTI - GE'!F94*'Pesi e Budget Iniziale'!$B$19+'Pesi e Budget Iniziale'!$B$20*'CENTROCAMPISTI - GE'!G94+'CENTROCAMPISTI - GE'!H94*'Pesi e Budget Iniziale'!$B$21+'Pesi e Budget Iniziale'!$B$22*VLOOKUP(B94,SQUADRE!$A$2:$B$21,2,FALSE)+VLOOKUP(B94,'FATTORE CASA'!$A$2:$B$21,2,FALSE)*'Pesi e Budget Iniziale'!$B$23+'Pesi e Budget Iniziale'!$B$24*VLOOKUP(B94,ALLENATORE!$A$2:$B$21,2,FALSE)</f>
        <v>61.671400000000013</v>
      </c>
      <c r="J94" s="19">
        <f t="shared" si="2"/>
        <v>-22.742233209423901</v>
      </c>
      <c r="K94" s="19">
        <f t="shared" si="0"/>
        <v>1</v>
      </c>
      <c r="L94" s="18">
        <f>C94*'Pesi e Budget Iniziale'!$D$16+'Pesi e Budget Iniziale'!$D$17*'CENTROCAMPISTI - GE'!D94+'CENTROCAMPISTI - GE'!E94*'Pesi e Budget Iniziale'!$D$18+'CENTROCAMPISTI - GE'!F94*'Pesi e Budget Iniziale'!$D$19+'Pesi e Budget Iniziale'!$D$20*'CENTROCAMPISTI - GE'!G94+'CENTROCAMPISTI - GE'!H94*'Pesi e Budget Iniziale'!$D$21+'Pesi e Budget Iniziale'!$D$22*VLOOKUP(B94,SQUADRE!$A$2:$B$21,2,FALSE)+VLOOKUP(B94,'FATTORE CASA'!$A$2:$B$21,2,FALSE)*'Pesi e Budget Iniziale'!$D$23+'Pesi e Budget Iniziale'!$D$24*VLOOKUP(B94,ALLENATORE!$A$2:$B$21,2,FALSE)</f>
        <v>58.921399999999998</v>
      </c>
      <c r="M94" s="19">
        <f t="shared" si="3"/>
        <v>-33.528665622379918</v>
      </c>
      <c r="N94" s="19">
        <f t="shared" si="1"/>
        <v>1</v>
      </c>
      <c r="P94" s="17"/>
    </row>
    <row r="95" spans="1:16" ht="12.75" customHeight="1" x14ac:dyDescent="0.15">
      <c r="A95" s="10" t="s">
        <v>403</v>
      </c>
      <c r="B95" s="34" t="s">
        <v>98</v>
      </c>
      <c r="C95" s="34">
        <v>8</v>
      </c>
      <c r="D95" s="34">
        <v>5</v>
      </c>
      <c r="E95" s="34">
        <v>6</v>
      </c>
      <c r="F95" s="34">
        <v>7</v>
      </c>
      <c r="G95" s="34">
        <v>6</v>
      </c>
      <c r="H95" s="34">
        <v>6</v>
      </c>
      <c r="I95" s="18">
        <f>C95*'Pesi e Budget Iniziale'!$B$16+'Pesi e Budget Iniziale'!$B$17*'CENTROCAMPISTI - GE'!D95+'CENTROCAMPISTI - GE'!E95*'Pesi e Budget Iniziale'!$B$18+'CENTROCAMPISTI - GE'!F95*'Pesi e Budget Iniziale'!$B$19+'Pesi e Budget Iniziale'!$B$20*'CENTROCAMPISTI - GE'!G95+'CENTROCAMPISTI - GE'!H95*'Pesi e Budget Iniziale'!$B$21+'Pesi e Budget Iniziale'!$B$22*VLOOKUP(B95,SQUADRE!$A$2:$B$21,2,FALSE)+VLOOKUP(B95,'FATTORE CASA'!$A$2:$B$21,2,FALSE)*'Pesi e Budget Iniziale'!$B$23+'Pesi e Budget Iniziale'!$B$24*VLOOKUP(B95,ALLENATORE!$A$2:$B$21,2,FALSE)</f>
        <v>68.055999999999997</v>
      </c>
      <c r="J95" s="19">
        <f t="shared" si="2"/>
        <v>-5.308323290723564</v>
      </c>
      <c r="K95" s="19">
        <f t="shared" si="0"/>
        <v>1</v>
      </c>
      <c r="L95" s="18">
        <f>C95*'Pesi e Budget Iniziale'!$D$16+'Pesi e Budget Iniziale'!$D$17*'CENTROCAMPISTI - GE'!D95+'CENTROCAMPISTI - GE'!E95*'Pesi e Budget Iniziale'!$D$18+'CENTROCAMPISTI - GE'!F95*'Pesi e Budget Iniziale'!$D$19+'Pesi e Budget Iniziale'!$D$20*'CENTROCAMPISTI - GE'!G95+'CENTROCAMPISTI - GE'!H95*'Pesi e Budget Iniziale'!$D$21+'Pesi e Budget Iniziale'!$D$22*VLOOKUP(B95,SQUADRE!$A$2:$B$21,2,FALSE)+VLOOKUP(B95,'FATTORE CASA'!$A$2:$B$21,2,FALSE)*'Pesi e Budget Iniziale'!$D$23+'Pesi e Budget Iniziale'!$D$24*VLOOKUP(B95,ALLENATORE!$A$2:$B$21,2,FALSE)</f>
        <v>65.605999999999995</v>
      </c>
      <c r="M95" s="19">
        <f t="shared" si="3"/>
        <v>-13.298156512983368</v>
      </c>
      <c r="N95" s="19">
        <f t="shared" si="1"/>
        <v>1</v>
      </c>
      <c r="P95" s="12"/>
    </row>
    <row r="96" spans="1:16" ht="12.75" customHeight="1" x14ac:dyDescent="0.15">
      <c r="A96" s="10" t="s">
        <v>407</v>
      </c>
      <c r="B96" s="34" t="s">
        <v>102</v>
      </c>
      <c r="C96" s="34">
        <v>8</v>
      </c>
      <c r="D96" s="34">
        <v>6</v>
      </c>
      <c r="E96" s="34">
        <v>7</v>
      </c>
      <c r="F96" s="34">
        <v>6</v>
      </c>
      <c r="G96" s="34">
        <v>6</v>
      </c>
      <c r="H96" s="34">
        <v>5</v>
      </c>
      <c r="I96" s="18">
        <f>C96*'Pesi e Budget Iniziale'!$B$16+'Pesi e Budget Iniziale'!$B$17*'CENTROCAMPISTI - GE'!D96+'CENTROCAMPISTI - GE'!E96*'Pesi e Budget Iniziale'!$B$18+'CENTROCAMPISTI - GE'!F96*'Pesi e Budget Iniziale'!$B$19+'Pesi e Budget Iniziale'!$B$20*'CENTROCAMPISTI - GE'!G96+'CENTROCAMPISTI - GE'!H96*'Pesi e Budget Iniziale'!$B$21+'Pesi e Budget Iniziale'!$B$22*VLOOKUP(B96,SQUADRE!$A$2:$B$21,2,FALSE)+VLOOKUP(B96,'FATTORE CASA'!$A$2:$B$21,2,FALSE)*'Pesi e Budget Iniziale'!$B$23+'Pesi e Budget Iniziale'!$B$24*VLOOKUP(B96,ALLENATORE!$A$2:$B$21,2,FALSE)</f>
        <v>65.338700000000003</v>
      </c>
      <c r="J96" s="19">
        <f t="shared" si="2"/>
        <v>-12.728234236136657</v>
      </c>
      <c r="K96" s="19">
        <f t="shared" si="0"/>
        <v>1</v>
      </c>
      <c r="L96" s="18">
        <f>C96*'Pesi e Budget Iniziale'!$D$16+'Pesi e Budget Iniziale'!$D$17*'CENTROCAMPISTI - GE'!D96+'CENTROCAMPISTI - GE'!E96*'Pesi e Budget Iniziale'!$D$18+'CENTROCAMPISTI - GE'!F96*'Pesi e Budget Iniziale'!$D$19+'Pesi e Budget Iniziale'!$D$20*'CENTROCAMPISTI - GE'!G96+'CENTROCAMPISTI - GE'!H96*'Pesi e Budget Iniziale'!$D$21+'Pesi e Budget Iniziale'!$D$22*VLOOKUP(B96,SQUADRE!$A$2:$B$21,2,FALSE)+VLOOKUP(B96,'FATTORE CASA'!$A$2:$B$21,2,FALSE)*'Pesi e Budget Iniziale'!$D$23+'Pesi e Budget Iniziale'!$D$24*VLOOKUP(B96,ALLENATORE!$A$2:$B$21,2,FALSE)</f>
        <v>62.588700000000003</v>
      </c>
      <c r="M96" s="19">
        <f t="shared" si="3"/>
        <v>-22.429819609620722</v>
      </c>
      <c r="N96" s="19">
        <f t="shared" si="1"/>
        <v>1</v>
      </c>
      <c r="P96" s="17"/>
    </row>
    <row r="97" spans="1:16" ht="12.75" customHeight="1" x14ac:dyDescent="0.15">
      <c r="A97" s="10" t="s">
        <v>411</v>
      </c>
      <c r="B97" s="34" t="s">
        <v>85</v>
      </c>
      <c r="C97" s="34">
        <v>8</v>
      </c>
      <c r="D97" s="34">
        <v>6</v>
      </c>
      <c r="E97" s="34">
        <v>6</v>
      </c>
      <c r="F97" s="34">
        <v>6</v>
      </c>
      <c r="G97" s="34">
        <v>6</v>
      </c>
      <c r="H97" s="34">
        <v>6</v>
      </c>
      <c r="I97" s="18">
        <f>C97*'Pesi e Budget Iniziale'!$B$16+'Pesi e Budget Iniziale'!$B$17*'CENTROCAMPISTI - GE'!D97+'CENTROCAMPISTI - GE'!E97*'Pesi e Budget Iniziale'!$B$18+'CENTROCAMPISTI - GE'!F97*'Pesi e Budget Iniziale'!$B$19+'Pesi e Budget Iniziale'!$B$20*'CENTROCAMPISTI - GE'!G97+'CENTROCAMPISTI - GE'!H97*'Pesi e Budget Iniziale'!$B$21+'Pesi e Budget Iniziale'!$B$22*VLOOKUP(B97,SQUADRE!$A$2:$B$21,2,FALSE)+VLOOKUP(B97,'FATTORE CASA'!$A$2:$B$21,2,FALSE)*'Pesi e Budget Iniziale'!$B$23+'Pesi e Budget Iniziale'!$B$24*VLOOKUP(B97,ALLENATORE!$A$2:$B$21,2,FALSE)</f>
        <v>67.048500000000004</v>
      </c>
      <c r="J97" s="19">
        <f t="shared" si="2"/>
        <v>-8.0594219097584983</v>
      </c>
      <c r="K97" s="19">
        <f t="shared" si="0"/>
        <v>1</v>
      </c>
      <c r="L97" s="18">
        <f>C97*'Pesi e Budget Iniziale'!$D$16+'Pesi e Budget Iniziale'!$D$17*'CENTROCAMPISTI - GE'!D97+'CENTROCAMPISTI - GE'!E97*'Pesi e Budget Iniziale'!$D$18+'CENTROCAMPISTI - GE'!F97*'Pesi e Budget Iniziale'!$D$19+'Pesi e Budget Iniziale'!$D$20*'CENTROCAMPISTI - GE'!G97+'CENTROCAMPISTI - GE'!H97*'Pesi e Budget Iniziale'!$D$21+'Pesi e Budget Iniziale'!$D$22*VLOOKUP(B97,SQUADRE!$A$2:$B$21,2,FALSE)+VLOOKUP(B97,'FATTORE CASA'!$A$2:$B$21,2,FALSE)*'Pesi e Budget Iniziale'!$D$23+'Pesi e Budget Iniziale'!$D$24*VLOOKUP(B97,ALLENATORE!$A$2:$B$21,2,FALSE)</f>
        <v>64.648499999999999</v>
      </c>
      <c r="M97" s="19">
        <f t="shared" si="3"/>
        <v>-16.195968270193532</v>
      </c>
      <c r="N97" s="19">
        <f t="shared" si="1"/>
        <v>1</v>
      </c>
      <c r="P97" s="15"/>
    </row>
    <row r="98" spans="1:16" ht="12.75" customHeight="1" x14ac:dyDescent="0.15">
      <c r="A98" s="10" t="s">
        <v>415</v>
      </c>
      <c r="B98" s="34" t="s">
        <v>85</v>
      </c>
      <c r="C98" s="34">
        <v>8</v>
      </c>
      <c r="D98" s="34">
        <v>6</v>
      </c>
      <c r="E98" s="34">
        <v>6</v>
      </c>
      <c r="F98" s="34">
        <v>7</v>
      </c>
      <c r="G98" s="34">
        <v>5</v>
      </c>
      <c r="H98" s="34">
        <v>6</v>
      </c>
      <c r="I98" s="18">
        <f>C98*'Pesi e Budget Iniziale'!$B$16+'Pesi e Budget Iniziale'!$B$17*'CENTROCAMPISTI - GE'!D98+'CENTROCAMPISTI - GE'!E98*'Pesi e Budget Iniziale'!$B$18+'CENTROCAMPISTI - GE'!F98*'Pesi e Budget Iniziale'!$B$19+'Pesi e Budget Iniziale'!$B$20*'CENTROCAMPISTI - GE'!G98+'CENTROCAMPISTI - GE'!H98*'Pesi e Budget Iniziale'!$B$21+'Pesi e Budget Iniziale'!$B$22*VLOOKUP(B98,SQUADRE!$A$2:$B$21,2,FALSE)+VLOOKUP(B98,'FATTORE CASA'!$A$2:$B$21,2,FALSE)*'Pesi e Budget Iniziale'!$B$23+'Pesi e Budget Iniziale'!$B$24*VLOOKUP(B98,ALLENATORE!$A$2:$B$21,2,FALSE)</f>
        <v>67.202700000000007</v>
      </c>
      <c r="J98" s="19">
        <f t="shared" si="2"/>
        <v>-7.6383604635498727</v>
      </c>
      <c r="K98" s="19">
        <f t="shared" si="0"/>
        <v>1</v>
      </c>
      <c r="L98" s="18">
        <f>C98*'Pesi e Budget Iniziale'!$D$16+'Pesi e Budget Iniziale'!$D$17*'CENTROCAMPISTI - GE'!D98+'CENTROCAMPISTI - GE'!E98*'Pesi e Budget Iniziale'!$D$18+'CENTROCAMPISTI - GE'!F98*'Pesi e Budget Iniziale'!$D$19+'Pesi e Budget Iniziale'!$D$20*'CENTROCAMPISTI - GE'!G98+'CENTROCAMPISTI - GE'!H98*'Pesi e Budget Iniziale'!$D$21+'Pesi e Budget Iniziale'!$D$22*VLOOKUP(B98,SQUADRE!$A$2:$B$21,2,FALSE)+VLOOKUP(B98,'FATTORE CASA'!$A$2:$B$21,2,FALSE)*'Pesi e Budget Iniziale'!$D$23+'Pesi e Budget Iniziale'!$D$24*VLOOKUP(B98,ALLENATORE!$A$2:$B$21,2,FALSE)</f>
        <v>64.752700000000004</v>
      </c>
      <c r="M98" s="19">
        <f t="shared" si="3"/>
        <v>-15.880613716562905</v>
      </c>
      <c r="N98" s="19">
        <f t="shared" si="1"/>
        <v>1</v>
      </c>
      <c r="P98" s="17"/>
    </row>
    <row r="99" spans="1:16" ht="12.75" customHeight="1" x14ac:dyDescent="0.15">
      <c r="A99" s="10" t="s">
        <v>419</v>
      </c>
      <c r="B99" s="34" t="s">
        <v>75</v>
      </c>
      <c r="C99" s="34">
        <v>6</v>
      </c>
      <c r="D99" s="34">
        <v>8</v>
      </c>
      <c r="E99" s="34">
        <v>7</v>
      </c>
      <c r="F99" s="34">
        <v>5</v>
      </c>
      <c r="G99" s="34">
        <v>6</v>
      </c>
      <c r="H99" s="34">
        <v>6</v>
      </c>
      <c r="I99" s="18">
        <f>C99*'Pesi e Budget Iniziale'!$B$16+'Pesi e Budget Iniziale'!$B$17*'CENTROCAMPISTI - GE'!D99+'CENTROCAMPISTI - GE'!E99*'Pesi e Budget Iniziale'!$B$18+'CENTROCAMPISTI - GE'!F99*'Pesi e Budget Iniziale'!$B$19+'Pesi e Budget Iniziale'!$B$20*'CENTROCAMPISTI - GE'!G99+'CENTROCAMPISTI - GE'!H99*'Pesi e Budget Iniziale'!$B$21+'Pesi e Budget Iniziale'!$B$22*VLOOKUP(B99,SQUADRE!$A$2:$B$21,2,FALSE)+VLOOKUP(B99,'FATTORE CASA'!$A$2:$B$21,2,FALSE)*'Pesi e Budget Iniziale'!$B$23+'Pesi e Budget Iniziale'!$B$24*VLOOKUP(B99,ALLENATORE!$A$2:$B$21,2,FALSE)</f>
        <v>66.229900000000001</v>
      </c>
      <c r="J99" s="19">
        <f t="shared" si="2"/>
        <v>-10.294706604093022</v>
      </c>
      <c r="K99" s="19">
        <f t="shared" si="0"/>
        <v>1</v>
      </c>
      <c r="L99" s="18">
        <f>C99*'Pesi e Budget Iniziale'!$D$16+'Pesi e Budget Iniziale'!$D$17*'CENTROCAMPISTI - GE'!D99+'CENTROCAMPISTI - GE'!E99*'Pesi e Budget Iniziale'!$D$18+'CENTROCAMPISTI - GE'!F99*'Pesi e Budget Iniziale'!$D$19+'Pesi e Budget Iniziale'!$D$20*'CENTROCAMPISTI - GE'!G99+'CENTROCAMPISTI - GE'!H99*'Pesi e Budget Iniziale'!$D$21+'Pesi e Budget Iniziale'!$D$22*VLOOKUP(B99,SQUADRE!$A$2:$B$21,2,FALSE)+VLOOKUP(B99,'FATTORE CASA'!$A$2:$B$21,2,FALSE)*'Pesi e Budget Iniziale'!$D$23+'Pesi e Budget Iniziale'!$D$24*VLOOKUP(B99,ALLENATORE!$A$2:$B$21,2,FALSE)</f>
        <v>63.529899999999998</v>
      </c>
      <c r="M99" s="19">
        <f t="shared" si="3"/>
        <v>-19.581338747076373</v>
      </c>
      <c r="N99" s="19">
        <f t="shared" si="1"/>
        <v>1</v>
      </c>
      <c r="P99" s="17"/>
    </row>
    <row r="100" spans="1:16" ht="12.75" customHeight="1" x14ac:dyDescent="0.15">
      <c r="A100" s="10" t="s">
        <v>423</v>
      </c>
      <c r="B100" s="34" t="s">
        <v>139</v>
      </c>
      <c r="C100" s="34">
        <v>7</v>
      </c>
      <c r="D100" s="34">
        <v>7</v>
      </c>
      <c r="E100" s="34">
        <v>6</v>
      </c>
      <c r="F100" s="34">
        <v>6</v>
      </c>
      <c r="G100" s="34">
        <v>6</v>
      </c>
      <c r="H100" s="34">
        <v>6</v>
      </c>
      <c r="I100" s="18">
        <f>C100*'Pesi e Budget Iniziale'!$B$16+'Pesi e Budget Iniziale'!$B$17*'CENTROCAMPISTI - GE'!D100+'CENTROCAMPISTI - GE'!E100*'Pesi e Budget Iniziale'!$B$18+'CENTROCAMPISTI - GE'!F100*'Pesi e Budget Iniziale'!$B$19+'Pesi e Budget Iniziale'!$B$20*'CENTROCAMPISTI - GE'!G100+'CENTROCAMPISTI - GE'!H100*'Pesi e Budget Iniziale'!$B$21+'Pesi e Budget Iniziale'!$B$22*VLOOKUP(B100,SQUADRE!$A$2:$B$21,2,FALSE)+VLOOKUP(B100,'FATTORE CASA'!$A$2:$B$21,2,FALSE)*'Pesi e Budget Iniziale'!$B$23+'Pesi e Budget Iniziale'!$B$24*VLOOKUP(B100,ALLENATORE!$A$2:$B$21,2,FALSE)</f>
        <v>60.754200000000004</v>
      </c>
      <c r="J100" s="19">
        <f t="shared" si="2"/>
        <v>-25.246756934861992</v>
      </c>
      <c r="K100" s="19">
        <f t="shared" si="0"/>
        <v>1</v>
      </c>
      <c r="L100" s="18">
        <f>C100*'Pesi e Budget Iniziale'!$D$16+'Pesi e Budget Iniziale'!$D$17*'CENTROCAMPISTI - GE'!D100+'CENTROCAMPISTI - GE'!E100*'Pesi e Budget Iniziale'!$D$18+'CENTROCAMPISTI - GE'!F100*'Pesi e Budget Iniziale'!$D$19+'Pesi e Budget Iniziale'!$D$20*'CENTROCAMPISTI - GE'!G100+'CENTROCAMPISTI - GE'!H100*'Pesi e Budget Iniziale'!$D$21+'Pesi e Budget Iniziale'!$D$22*VLOOKUP(B100,SQUADRE!$A$2:$B$21,2,FALSE)+VLOOKUP(B100,'FATTORE CASA'!$A$2:$B$21,2,FALSE)*'Pesi e Budget Iniziale'!$D$23+'Pesi e Budget Iniziale'!$D$24*VLOOKUP(B100,ALLENATORE!$A$2:$B$21,2,FALSE)</f>
        <v>58.354199999999999</v>
      </c>
      <c r="M100" s="19">
        <f t="shared" si="3"/>
        <v>-35.245259699340338</v>
      </c>
      <c r="N100" s="19">
        <f t="shared" si="1"/>
        <v>1</v>
      </c>
      <c r="P100" s="17"/>
    </row>
    <row r="101" spans="1:16" ht="12.75" customHeight="1" x14ac:dyDescent="0.15">
      <c r="A101" s="10" t="s">
        <v>427</v>
      </c>
      <c r="B101" s="34" t="s">
        <v>139</v>
      </c>
      <c r="C101" s="34">
        <v>8</v>
      </c>
      <c r="D101" s="34">
        <v>7</v>
      </c>
      <c r="E101" s="34">
        <v>6</v>
      </c>
      <c r="F101" s="34">
        <v>6</v>
      </c>
      <c r="G101" s="34">
        <v>5</v>
      </c>
      <c r="H101" s="34">
        <v>6</v>
      </c>
      <c r="I101" s="18">
        <f>C101*'Pesi e Budget Iniziale'!$B$16+'Pesi e Budget Iniziale'!$B$17*'CENTROCAMPISTI - GE'!D101+'CENTROCAMPISTI - GE'!E101*'Pesi e Budget Iniziale'!$B$18+'CENTROCAMPISTI - GE'!F101*'Pesi e Budget Iniziale'!$B$19+'Pesi e Budget Iniziale'!$B$20*'CENTROCAMPISTI - GE'!G101+'CENTROCAMPISTI - GE'!H101*'Pesi e Budget Iniziale'!$B$21+'Pesi e Budget Iniziale'!$B$22*VLOOKUP(B101,SQUADRE!$A$2:$B$21,2,FALSE)+VLOOKUP(B101,'FATTORE CASA'!$A$2:$B$21,2,FALSE)*'Pesi e Budget Iniziale'!$B$23+'Pesi e Budget Iniziale'!$B$24*VLOOKUP(B101,ALLENATORE!$A$2:$B$21,2,FALSE)</f>
        <v>60.754199999999997</v>
      </c>
      <c r="J101" s="19">
        <f t="shared" si="2"/>
        <v>-25.246756934862034</v>
      </c>
      <c r="K101" s="19">
        <f t="shared" si="0"/>
        <v>1</v>
      </c>
      <c r="L101" s="18">
        <f>C101*'Pesi e Budget Iniziale'!$D$16+'Pesi e Budget Iniziale'!$D$17*'CENTROCAMPISTI - GE'!D101+'CENTROCAMPISTI - GE'!E101*'Pesi e Budget Iniziale'!$D$18+'CENTROCAMPISTI - GE'!F101*'Pesi e Budget Iniziale'!$D$19+'Pesi e Budget Iniziale'!$D$20*'CENTROCAMPISTI - GE'!G101+'CENTROCAMPISTI - GE'!H101*'Pesi e Budget Iniziale'!$D$21+'Pesi e Budget Iniziale'!$D$22*VLOOKUP(B101,SQUADRE!$A$2:$B$21,2,FALSE)+VLOOKUP(B101,'FATTORE CASA'!$A$2:$B$21,2,FALSE)*'Pesi e Budget Iniziale'!$D$23+'Pesi e Budget Iniziale'!$D$24*VLOOKUP(B101,ALLENATORE!$A$2:$B$21,2,FALSE)</f>
        <v>58.354199999999999</v>
      </c>
      <c r="M101" s="19">
        <f t="shared" si="3"/>
        <v>-35.245259699340338</v>
      </c>
      <c r="N101" s="19">
        <f t="shared" si="1"/>
        <v>1</v>
      </c>
      <c r="P101" s="17"/>
    </row>
    <row r="102" spans="1:16" ht="12.75" customHeight="1" x14ac:dyDescent="0.15">
      <c r="A102" s="10" t="s">
        <v>430</v>
      </c>
      <c r="B102" s="34" t="s">
        <v>85</v>
      </c>
      <c r="C102" s="34">
        <v>8</v>
      </c>
      <c r="D102" s="34">
        <v>6</v>
      </c>
      <c r="E102" s="34">
        <v>6</v>
      </c>
      <c r="F102" s="34">
        <v>6</v>
      </c>
      <c r="G102" s="34">
        <v>6</v>
      </c>
      <c r="H102" s="34">
        <v>6</v>
      </c>
      <c r="I102" s="18">
        <f>C102*'Pesi e Budget Iniziale'!$B$16+'Pesi e Budget Iniziale'!$B$17*'CENTROCAMPISTI - GE'!D102+'CENTROCAMPISTI - GE'!E102*'Pesi e Budget Iniziale'!$B$18+'CENTROCAMPISTI - GE'!F102*'Pesi e Budget Iniziale'!$B$19+'Pesi e Budget Iniziale'!$B$20*'CENTROCAMPISTI - GE'!G102+'CENTROCAMPISTI - GE'!H102*'Pesi e Budget Iniziale'!$B$21+'Pesi e Budget Iniziale'!$B$22*VLOOKUP(B102,SQUADRE!$A$2:$B$21,2,FALSE)+VLOOKUP(B102,'FATTORE CASA'!$A$2:$B$21,2,FALSE)*'Pesi e Budget Iniziale'!$B$23+'Pesi e Budget Iniziale'!$B$24*VLOOKUP(B102,ALLENATORE!$A$2:$B$21,2,FALSE)</f>
        <v>67.048500000000004</v>
      </c>
      <c r="J102" s="19">
        <f t="shared" si="2"/>
        <v>-8.0594219097584983</v>
      </c>
      <c r="K102" s="19">
        <f t="shared" si="0"/>
        <v>1</v>
      </c>
      <c r="L102" s="18">
        <f>C102*'Pesi e Budget Iniziale'!$D$16+'Pesi e Budget Iniziale'!$D$17*'CENTROCAMPISTI - GE'!D102+'CENTROCAMPISTI - GE'!E102*'Pesi e Budget Iniziale'!$D$18+'CENTROCAMPISTI - GE'!F102*'Pesi e Budget Iniziale'!$D$19+'Pesi e Budget Iniziale'!$D$20*'CENTROCAMPISTI - GE'!G102+'CENTROCAMPISTI - GE'!H102*'Pesi e Budget Iniziale'!$D$21+'Pesi e Budget Iniziale'!$D$22*VLOOKUP(B102,SQUADRE!$A$2:$B$21,2,FALSE)+VLOOKUP(B102,'FATTORE CASA'!$A$2:$B$21,2,FALSE)*'Pesi e Budget Iniziale'!$D$23+'Pesi e Budget Iniziale'!$D$24*VLOOKUP(B102,ALLENATORE!$A$2:$B$21,2,FALSE)</f>
        <v>64.648499999999999</v>
      </c>
      <c r="M102" s="19">
        <f t="shared" si="3"/>
        <v>-16.195968270193532</v>
      </c>
      <c r="N102" s="19">
        <f t="shared" si="1"/>
        <v>1</v>
      </c>
      <c r="P102" s="17"/>
    </row>
    <row r="103" spans="1:16" ht="12.75" customHeight="1" x14ac:dyDescent="0.15">
      <c r="A103" s="10" t="s">
        <v>434</v>
      </c>
      <c r="B103" s="34" t="s">
        <v>87</v>
      </c>
      <c r="C103" s="34">
        <v>9</v>
      </c>
      <c r="D103" s="34">
        <v>5</v>
      </c>
      <c r="E103" s="34">
        <v>7</v>
      </c>
      <c r="F103" s="34">
        <v>5</v>
      </c>
      <c r="G103" s="34">
        <v>6</v>
      </c>
      <c r="H103" s="34">
        <v>6</v>
      </c>
      <c r="I103" s="18">
        <f>C103*'Pesi e Budget Iniziale'!$B$16+'Pesi e Budget Iniziale'!$B$17*'CENTROCAMPISTI - GE'!D103+'CENTROCAMPISTI - GE'!E103*'Pesi e Budget Iniziale'!$B$18+'CENTROCAMPISTI - GE'!F103*'Pesi e Budget Iniziale'!$B$19+'Pesi e Budget Iniziale'!$B$20*'CENTROCAMPISTI - GE'!G103+'CENTROCAMPISTI - GE'!H103*'Pesi e Budget Iniziale'!$B$21+'Pesi e Budget Iniziale'!$B$22*VLOOKUP(B103,SQUADRE!$A$2:$B$21,2,FALSE)+VLOOKUP(B103,'FATTORE CASA'!$A$2:$B$21,2,FALSE)*'Pesi e Budget Iniziale'!$B$23+'Pesi e Budget Iniziale'!$B$24*VLOOKUP(B103,ALLENATORE!$A$2:$B$21,2,FALSE)</f>
        <v>71.166299999999993</v>
      </c>
      <c r="J103" s="19">
        <f t="shared" si="2"/>
        <v>3.1847209125364344</v>
      </c>
      <c r="K103" s="19">
        <f t="shared" si="0"/>
        <v>3.1847209125364344</v>
      </c>
      <c r="L103" s="18">
        <f>C103*'Pesi e Budget Iniziale'!$D$16+'Pesi e Budget Iniziale'!$D$17*'CENTROCAMPISTI - GE'!D103+'CENTROCAMPISTI - GE'!E103*'Pesi e Budget Iniziale'!$D$18+'CENTROCAMPISTI - GE'!F103*'Pesi e Budget Iniziale'!$D$19+'Pesi e Budget Iniziale'!$D$20*'CENTROCAMPISTI - GE'!G103+'CENTROCAMPISTI - GE'!H103*'Pesi e Budget Iniziale'!$D$21+'Pesi e Budget Iniziale'!$D$22*VLOOKUP(B103,SQUADRE!$A$2:$B$21,2,FALSE)+VLOOKUP(B103,'FATTORE CASA'!$A$2:$B$21,2,FALSE)*'Pesi e Budget Iniziale'!$D$23+'Pesi e Budget Iniziale'!$D$24*VLOOKUP(B103,ALLENATORE!$A$2:$B$21,2,FALSE)</f>
        <v>68.46629999999999</v>
      </c>
      <c r="M103" s="19">
        <f t="shared" si="3"/>
        <v>-4.6416437514708093</v>
      </c>
      <c r="N103" s="19">
        <f t="shared" si="1"/>
        <v>1</v>
      </c>
      <c r="P103" s="17"/>
    </row>
    <row r="104" spans="1:16" ht="12.75" customHeight="1" x14ac:dyDescent="0.15">
      <c r="A104" s="10" t="s">
        <v>437</v>
      </c>
      <c r="B104" s="34" t="s">
        <v>112</v>
      </c>
      <c r="C104" s="34">
        <v>9</v>
      </c>
      <c r="D104" s="34">
        <v>5</v>
      </c>
      <c r="E104" s="34">
        <v>6</v>
      </c>
      <c r="F104" s="34">
        <v>5</v>
      </c>
      <c r="G104" s="34">
        <v>6</v>
      </c>
      <c r="H104" s="34">
        <v>6</v>
      </c>
      <c r="I104" s="18">
        <f>C104*'Pesi e Budget Iniziale'!$B$16+'Pesi e Budget Iniziale'!$B$17*'CENTROCAMPISTI - GE'!D104+'CENTROCAMPISTI - GE'!E104*'Pesi e Budget Iniziale'!$B$18+'CENTROCAMPISTI - GE'!F104*'Pesi e Budget Iniziale'!$B$19+'Pesi e Budget Iniziale'!$B$20*'CENTROCAMPISTI - GE'!G104+'CENTROCAMPISTI - GE'!H104*'Pesi e Budget Iniziale'!$B$21+'Pesi e Budget Iniziale'!$B$22*VLOOKUP(B104,SQUADRE!$A$2:$B$21,2,FALSE)+VLOOKUP(B104,'FATTORE CASA'!$A$2:$B$21,2,FALSE)*'Pesi e Budget Iniziale'!$B$23+'Pesi e Budget Iniziale'!$B$24*VLOOKUP(B104,ALLENATORE!$A$2:$B$21,2,FALSE)</f>
        <v>66.822299999999998</v>
      </c>
      <c r="J104" s="19">
        <f t="shared" si="2"/>
        <v>-8.6770879222902408</v>
      </c>
      <c r="K104" s="19">
        <f t="shared" si="0"/>
        <v>1</v>
      </c>
      <c r="L104" s="18">
        <f>C104*'Pesi e Budget Iniziale'!$D$16+'Pesi e Budget Iniziale'!$D$17*'CENTROCAMPISTI - GE'!D104+'CENTROCAMPISTI - GE'!E104*'Pesi e Budget Iniziale'!$D$18+'CENTROCAMPISTI - GE'!F104*'Pesi e Budget Iniziale'!$D$19+'Pesi e Budget Iniziale'!$D$20*'CENTROCAMPISTI - GE'!G104+'CENTROCAMPISTI - GE'!H104*'Pesi e Budget Iniziale'!$D$21+'Pesi e Budget Iniziale'!$D$22*VLOOKUP(B104,SQUADRE!$A$2:$B$21,2,FALSE)+VLOOKUP(B104,'FATTORE CASA'!$A$2:$B$21,2,FALSE)*'Pesi e Budget Iniziale'!$D$23+'Pesi e Budget Iniziale'!$D$24*VLOOKUP(B104,ALLENATORE!$A$2:$B$21,2,FALSE)</f>
        <v>64.47229999999999</v>
      </c>
      <c r="M104" s="19">
        <f t="shared" si="3"/>
        <v>-16.729226162225345</v>
      </c>
      <c r="N104" s="19">
        <f t="shared" si="1"/>
        <v>1</v>
      </c>
      <c r="P104" s="17"/>
    </row>
    <row r="105" spans="1:16" ht="12.75" customHeight="1" x14ac:dyDescent="0.15">
      <c r="A105" s="10" t="s">
        <v>441</v>
      </c>
      <c r="B105" s="34" t="s">
        <v>130</v>
      </c>
      <c r="C105" s="34">
        <v>8</v>
      </c>
      <c r="D105" s="34">
        <v>7</v>
      </c>
      <c r="E105" s="34">
        <v>7</v>
      </c>
      <c r="F105" s="34">
        <v>5</v>
      </c>
      <c r="G105" s="34">
        <v>4</v>
      </c>
      <c r="H105" s="34">
        <v>6</v>
      </c>
      <c r="I105" s="18">
        <f>C105*'Pesi e Budget Iniziale'!$B$16+'Pesi e Budget Iniziale'!$B$17*'CENTROCAMPISTI - GE'!D105+'CENTROCAMPISTI - GE'!E105*'Pesi e Budget Iniziale'!$B$18+'CENTROCAMPISTI - GE'!F105*'Pesi e Budget Iniziale'!$B$19+'Pesi e Budget Iniziale'!$B$20*'CENTROCAMPISTI - GE'!G105+'CENTROCAMPISTI - GE'!H105*'Pesi e Budget Iniziale'!$B$21+'Pesi e Budget Iniziale'!$B$22*VLOOKUP(B105,SQUADRE!$A$2:$B$21,2,FALSE)+VLOOKUP(B105,'FATTORE CASA'!$A$2:$B$21,2,FALSE)*'Pesi e Budget Iniziale'!$B$23+'Pesi e Budget Iniziale'!$B$24*VLOOKUP(B105,ALLENATORE!$A$2:$B$21,2,FALSE)</f>
        <v>60.183900000000001</v>
      </c>
      <c r="J105" s="19">
        <f t="shared" si="2"/>
        <v>-26.804028937279526</v>
      </c>
      <c r="K105" s="19">
        <f t="shared" si="0"/>
        <v>1</v>
      </c>
      <c r="L105" s="18">
        <f>C105*'Pesi e Budget Iniziale'!$D$16+'Pesi e Budget Iniziale'!$D$17*'CENTROCAMPISTI - GE'!D105+'CENTROCAMPISTI - GE'!E105*'Pesi e Budget Iniziale'!$D$18+'CENTROCAMPISTI - GE'!F105*'Pesi e Budget Iniziale'!$D$19+'Pesi e Budget Iniziale'!$D$20*'CENTROCAMPISTI - GE'!G105+'CENTROCAMPISTI - GE'!H105*'Pesi e Budget Iniziale'!$D$21+'Pesi e Budget Iniziale'!$D$22*VLOOKUP(B105,SQUADRE!$A$2:$B$21,2,FALSE)+VLOOKUP(B105,'FATTORE CASA'!$A$2:$B$21,2,FALSE)*'Pesi e Budget Iniziale'!$D$23+'Pesi e Budget Iniziale'!$D$24*VLOOKUP(B105,ALLENATORE!$A$2:$B$21,2,FALSE)</f>
        <v>57.483899999999998</v>
      </c>
      <c r="M105" s="19">
        <f t="shared" si="3"/>
        <v>-37.87916630226465</v>
      </c>
      <c r="N105" s="19">
        <f t="shared" si="1"/>
        <v>1</v>
      </c>
      <c r="P105" s="17"/>
    </row>
    <row r="106" spans="1:16" ht="12.75" customHeight="1" x14ac:dyDescent="0.15">
      <c r="A106" s="10" t="s">
        <v>445</v>
      </c>
      <c r="B106" s="34" t="s">
        <v>126</v>
      </c>
      <c r="C106" s="34">
        <v>8</v>
      </c>
      <c r="D106" s="34">
        <v>5</v>
      </c>
      <c r="E106" s="34">
        <v>5</v>
      </c>
      <c r="F106" s="34">
        <v>6</v>
      </c>
      <c r="G106" s="34">
        <v>7</v>
      </c>
      <c r="H106" s="34">
        <v>6</v>
      </c>
      <c r="I106" s="18">
        <f>C106*'Pesi e Budget Iniziale'!$B$16+'Pesi e Budget Iniziale'!$B$17*'CENTROCAMPISTI - GE'!D106+'CENTROCAMPISTI - GE'!E106*'Pesi e Budget Iniziale'!$B$18+'CENTROCAMPISTI - GE'!F106*'Pesi e Budget Iniziale'!$B$19+'Pesi e Budget Iniziale'!$B$20*'CENTROCAMPISTI - GE'!G106+'CENTROCAMPISTI - GE'!H106*'Pesi e Budget Iniziale'!$B$21+'Pesi e Budget Iniziale'!$B$22*VLOOKUP(B106,SQUADRE!$A$2:$B$21,2,FALSE)+VLOOKUP(B106,'FATTORE CASA'!$A$2:$B$21,2,FALSE)*'Pesi e Budget Iniziale'!$B$23+'Pesi e Budget Iniziale'!$B$24*VLOOKUP(B106,ALLENATORE!$A$2:$B$21,2,FALSE)</f>
        <v>63.8108</v>
      </c>
      <c r="J106" s="19">
        <f t="shared" si="2"/>
        <v>-16.900346970651313</v>
      </c>
      <c r="K106" s="19">
        <f t="shared" si="0"/>
        <v>1</v>
      </c>
      <c r="L106" s="18">
        <f>C106*'Pesi e Budget Iniziale'!$D$16+'Pesi e Budget Iniziale'!$D$17*'CENTROCAMPISTI - GE'!D106+'CENTROCAMPISTI - GE'!E106*'Pesi e Budget Iniziale'!$D$18+'CENTROCAMPISTI - GE'!F106*'Pesi e Budget Iniziale'!$D$19+'Pesi e Budget Iniziale'!$D$20*'CENTROCAMPISTI - GE'!G106+'CENTROCAMPISTI - GE'!H106*'Pesi e Budget Iniziale'!$D$21+'Pesi e Budget Iniziale'!$D$22*VLOOKUP(B106,SQUADRE!$A$2:$B$21,2,FALSE)+VLOOKUP(B106,'FATTORE CASA'!$A$2:$B$21,2,FALSE)*'Pesi e Budget Iniziale'!$D$23+'Pesi e Budget Iniziale'!$D$24*VLOOKUP(B106,ALLENATORE!$A$2:$B$21,2,FALSE)</f>
        <v>61.760799999999996</v>
      </c>
      <c r="M106" s="19">
        <f t="shared" si="3"/>
        <v>-24.935405357708802</v>
      </c>
      <c r="N106" s="19">
        <f t="shared" si="1"/>
        <v>1</v>
      </c>
      <c r="P106" s="17"/>
    </row>
    <row r="107" spans="1:16" ht="12.75" customHeight="1" x14ac:dyDescent="0.15">
      <c r="A107" s="10" t="s">
        <v>448</v>
      </c>
      <c r="B107" s="34" t="s">
        <v>102</v>
      </c>
      <c r="C107" s="34">
        <v>8</v>
      </c>
      <c r="D107" s="34">
        <v>5</v>
      </c>
      <c r="E107" s="34">
        <v>7</v>
      </c>
      <c r="F107" s="34">
        <v>6</v>
      </c>
      <c r="G107" s="34">
        <v>5</v>
      </c>
      <c r="H107" s="34">
        <v>6</v>
      </c>
      <c r="I107" s="18">
        <f>C107*'Pesi e Budget Iniziale'!$B$16+'Pesi e Budget Iniziale'!$B$17*'CENTROCAMPISTI - GE'!D107+'CENTROCAMPISTI - GE'!E107*'Pesi e Budget Iniziale'!$B$18+'CENTROCAMPISTI - GE'!F107*'Pesi e Budget Iniziale'!$B$19+'Pesi e Budget Iniziale'!$B$20*'CENTROCAMPISTI - GE'!G107+'CENTROCAMPISTI - GE'!H107*'Pesi e Budget Iniziale'!$B$21+'Pesi e Budget Iniziale'!$B$22*VLOOKUP(B107,SQUADRE!$A$2:$B$21,2,FALSE)+VLOOKUP(B107,'FATTORE CASA'!$A$2:$B$21,2,FALSE)*'Pesi e Budget Iniziale'!$B$23+'Pesi e Budget Iniziale'!$B$24*VLOOKUP(B107,ALLENATORE!$A$2:$B$21,2,FALSE)</f>
        <v>64.126199999999997</v>
      </c>
      <c r="J107" s="19">
        <f t="shared" si="2"/>
        <v>-16.039109745397113</v>
      </c>
      <c r="K107" s="19">
        <f t="shared" si="0"/>
        <v>1</v>
      </c>
      <c r="L107" s="18">
        <f>C107*'Pesi e Budget Iniziale'!$D$16+'Pesi e Budget Iniziale'!$D$17*'CENTROCAMPISTI - GE'!D107+'CENTROCAMPISTI - GE'!E107*'Pesi e Budget Iniziale'!$D$18+'CENTROCAMPISTI - GE'!F107*'Pesi e Budget Iniziale'!$D$19+'Pesi e Budget Iniziale'!$D$20*'CENTROCAMPISTI - GE'!G107+'CENTROCAMPISTI - GE'!H107*'Pesi e Budget Iniziale'!$D$21+'Pesi e Budget Iniziale'!$D$22*VLOOKUP(B107,SQUADRE!$A$2:$B$21,2,FALSE)+VLOOKUP(B107,'FATTORE CASA'!$A$2:$B$21,2,FALSE)*'Pesi e Budget Iniziale'!$D$23+'Pesi e Budget Iniziale'!$D$24*VLOOKUP(B107,ALLENATORE!$A$2:$B$21,2,FALSE)</f>
        <v>61.376199999999997</v>
      </c>
      <c r="M107" s="19">
        <f t="shared" si="3"/>
        <v>-26.099372357001783</v>
      </c>
      <c r="N107" s="19">
        <f t="shared" si="1"/>
        <v>1</v>
      </c>
      <c r="P107" s="17"/>
    </row>
    <row r="108" spans="1:16" ht="12.75" customHeight="1" x14ac:dyDescent="0.15">
      <c r="A108" s="10" t="s">
        <v>452</v>
      </c>
      <c r="B108" s="34" t="s">
        <v>19</v>
      </c>
      <c r="C108" s="34">
        <v>8</v>
      </c>
      <c r="D108" s="34">
        <v>5</v>
      </c>
      <c r="E108" s="34">
        <v>6</v>
      </c>
      <c r="F108" s="34">
        <v>6</v>
      </c>
      <c r="G108" s="34">
        <v>6</v>
      </c>
      <c r="H108" s="34">
        <v>6</v>
      </c>
      <c r="I108" s="18">
        <f>C108*'Pesi e Budget Iniziale'!$B$16+'Pesi e Budget Iniziale'!$B$17*'CENTROCAMPISTI - GE'!D108+'CENTROCAMPISTI - GE'!E108*'Pesi e Budget Iniziale'!$B$18+'CENTROCAMPISTI - GE'!F108*'Pesi e Budget Iniziale'!$B$19+'Pesi e Budget Iniziale'!$B$20*'CENTROCAMPISTI - GE'!G108+'CENTROCAMPISTI - GE'!H108*'Pesi e Budget Iniziale'!$B$21+'Pesi e Budget Iniziale'!$B$22*VLOOKUP(B108,SQUADRE!$A$2:$B$21,2,FALSE)+VLOOKUP(B108,'FATTORE CASA'!$A$2:$B$21,2,FALSE)*'Pesi e Budget Iniziale'!$B$23+'Pesi e Budget Iniziale'!$B$24*VLOOKUP(B108,ALLENATORE!$A$2:$B$21,2,FALSE)</f>
        <v>71.404000000000011</v>
      </c>
      <c r="J108" s="19">
        <f t="shared" si="2"/>
        <v>3.8337890433003707</v>
      </c>
      <c r="K108" s="19">
        <f t="shared" si="0"/>
        <v>3.8337890433003707</v>
      </c>
      <c r="L108" s="18">
        <f>C108*'Pesi e Budget Iniziale'!$D$16+'Pesi e Budget Iniziale'!$D$17*'CENTROCAMPISTI - GE'!D108+'CENTROCAMPISTI - GE'!E108*'Pesi e Budget Iniziale'!$D$18+'CENTROCAMPISTI - GE'!F108*'Pesi e Budget Iniziale'!$D$19+'Pesi e Budget Iniziale'!$D$20*'CENTROCAMPISTI - GE'!G108+'CENTROCAMPISTI - GE'!H108*'Pesi e Budget Iniziale'!$D$21+'Pesi e Budget Iniziale'!$D$22*VLOOKUP(B108,SQUADRE!$A$2:$B$21,2,FALSE)+VLOOKUP(B108,'FATTORE CASA'!$A$2:$B$21,2,FALSE)*'Pesi e Budget Iniziale'!$D$23+'Pesi e Budget Iniziale'!$D$24*VLOOKUP(B108,ALLENATORE!$A$2:$B$21,2,FALSE)</f>
        <v>69.004000000000005</v>
      </c>
      <c r="M108" s="19">
        <f t="shared" si="3"/>
        <v>-3.0143295145496865</v>
      </c>
      <c r="N108" s="19">
        <f t="shared" si="1"/>
        <v>1</v>
      </c>
      <c r="P108" s="17"/>
    </row>
    <row r="109" spans="1:16" ht="12.75" customHeight="1" x14ac:dyDescent="0.15">
      <c r="A109" s="10" t="s">
        <v>456</v>
      </c>
      <c r="B109" s="34" t="s">
        <v>102</v>
      </c>
      <c r="C109" s="34">
        <v>8</v>
      </c>
      <c r="D109" s="34">
        <v>6</v>
      </c>
      <c r="E109" s="34">
        <v>7</v>
      </c>
      <c r="F109" s="34">
        <v>5</v>
      </c>
      <c r="G109" s="34">
        <v>6</v>
      </c>
      <c r="H109" s="34">
        <v>5</v>
      </c>
      <c r="I109" s="18">
        <f>C109*'Pesi e Budget Iniziale'!$B$16+'Pesi e Budget Iniziale'!$B$17*'CENTROCAMPISTI - GE'!D109+'CENTROCAMPISTI - GE'!E109*'Pesi e Budget Iniziale'!$B$18+'CENTROCAMPISTI - GE'!F109*'Pesi e Budget Iniziale'!$B$19+'Pesi e Budget Iniziale'!$B$20*'CENTROCAMPISTI - GE'!G109+'CENTROCAMPISTI - GE'!H109*'Pesi e Budget Iniziale'!$B$21+'Pesi e Budget Iniziale'!$B$22*VLOOKUP(B109,SQUADRE!$A$2:$B$21,2,FALSE)+VLOOKUP(B109,'FATTORE CASA'!$A$2:$B$21,2,FALSE)*'Pesi e Budget Iniziale'!$B$23+'Pesi e Budget Iniziale'!$B$24*VLOOKUP(B109,ALLENATORE!$A$2:$B$21,2,FALSE)</f>
        <v>63.851199999999999</v>
      </c>
      <c r="J109" s="19">
        <f t="shared" si="2"/>
        <v>-16.790029963992254</v>
      </c>
      <c r="K109" s="19">
        <f t="shared" si="0"/>
        <v>1</v>
      </c>
      <c r="L109" s="18">
        <f>C109*'Pesi e Budget Iniziale'!$D$16+'Pesi e Budget Iniziale'!$D$17*'CENTROCAMPISTI - GE'!D109+'CENTROCAMPISTI - GE'!E109*'Pesi e Budget Iniziale'!$D$18+'CENTROCAMPISTI - GE'!F109*'Pesi e Budget Iniziale'!$D$19+'Pesi e Budget Iniziale'!$D$20*'CENTROCAMPISTI - GE'!G109+'CENTROCAMPISTI - GE'!H109*'Pesi e Budget Iniziale'!$D$21+'Pesi e Budget Iniziale'!$D$22*VLOOKUP(B109,SQUADRE!$A$2:$B$21,2,FALSE)+VLOOKUP(B109,'FATTORE CASA'!$A$2:$B$21,2,FALSE)*'Pesi e Budget Iniziale'!$D$23+'Pesi e Budget Iniziale'!$D$24*VLOOKUP(B109,ALLENATORE!$A$2:$B$21,2,FALSE)</f>
        <v>61.151200000000003</v>
      </c>
      <c r="M109" s="19">
        <f t="shared" si="3"/>
        <v>-26.780320289505454</v>
      </c>
      <c r="N109" s="19">
        <f t="shared" si="1"/>
        <v>1</v>
      </c>
      <c r="P109" s="17"/>
    </row>
    <row r="110" spans="1:16" ht="12.75" customHeight="1" x14ac:dyDescent="0.15">
      <c r="A110" s="10" t="s">
        <v>459</v>
      </c>
      <c r="B110" s="34" t="s">
        <v>121</v>
      </c>
      <c r="C110" s="34">
        <v>8</v>
      </c>
      <c r="D110" s="34">
        <v>7</v>
      </c>
      <c r="E110" s="34">
        <v>6</v>
      </c>
      <c r="F110" s="34">
        <v>6</v>
      </c>
      <c r="G110" s="34">
        <v>4</v>
      </c>
      <c r="H110" s="34">
        <v>6</v>
      </c>
      <c r="I110" s="18">
        <f>C110*'Pesi e Budget Iniziale'!$B$16+'Pesi e Budget Iniziale'!$B$17*'CENTROCAMPISTI - GE'!D110+'CENTROCAMPISTI - GE'!E110*'Pesi e Budget Iniziale'!$B$18+'CENTROCAMPISTI - GE'!F110*'Pesi e Budget Iniziale'!$B$19+'Pesi e Budget Iniziale'!$B$20*'CENTROCAMPISTI - GE'!G110+'CENTROCAMPISTI - GE'!H110*'Pesi e Budget Iniziale'!$B$21+'Pesi e Budget Iniziale'!$B$22*VLOOKUP(B110,SQUADRE!$A$2:$B$21,2,FALSE)+VLOOKUP(B110,'FATTORE CASA'!$A$2:$B$21,2,FALSE)*'Pesi e Budget Iniziale'!$B$23+'Pesi e Budget Iniziale'!$B$24*VLOOKUP(B110,ALLENATORE!$A$2:$B$21,2,FALSE)</f>
        <v>65.206400000000002</v>
      </c>
      <c r="J110" s="19">
        <f t="shared" si="2"/>
        <v>-13.089495126755352</v>
      </c>
      <c r="K110" s="19">
        <f t="shared" si="0"/>
        <v>1</v>
      </c>
      <c r="L110" s="18">
        <f>C110*'Pesi e Budget Iniziale'!$D$16+'Pesi e Budget Iniziale'!$D$17*'CENTROCAMPISTI - GE'!D110+'CENTROCAMPISTI - GE'!E110*'Pesi e Budget Iniziale'!$D$18+'CENTROCAMPISTI - GE'!F110*'Pesi e Budget Iniziale'!$D$19+'Pesi e Budget Iniziale'!$D$20*'CENTROCAMPISTI - GE'!G110+'CENTROCAMPISTI - GE'!H110*'Pesi e Budget Iniziale'!$D$21+'Pesi e Budget Iniziale'!$D$22*VLOOKUP(B110,SQUADRE!$A$2:$B$21,2,FALSE)+VLOOKUP(B110,'FATTORE CASA'!$A$2:$B$21,2,FALSE)*'Pesi e Budget Iniziale'!$D$23+'Pesi e Budget Iniziale'!$D$24*VLOOKUP(B110,ALLENATORE!$A$2:$B$21,2,FALSE)</f>
        <v>62.806399999999996</v>
      </c>
      <c r="M110" s="19">
        <f t="shared" si="3"/>
        <v>-21.770964654482711</v>
      </c>
      <c r="N110" s="19">
        <f t="shared" si="1"/>
        <v>1</v>
      </c>
      <c r="P110" s="17"/>
    </row>
    <row r="111" spans="1:16" ht="12.75" customHeight="1" x14ac:dyDescent="0.15">
      <c r="A111" s="10" t="s">
        <v>462</v>
      </c>
      <c r="B111" s="34" t="s">
        <v>87</v>
      </c>
      <c r="C111" s="34">
        <v>9</v>
      </c>
      <c r="D111" s="34">
        <v>4</v>
      </c>
      <c r="E111" s="34">
        <v>6</v>
      </c>
      <c r="F111" s="34">
        <v>8</v>
      </c>
      <c r="G111" s="34">
        <v>6</v>
      </c>
      <c r="H111" s="34">
        <v>4</v>
      </c>
      <c r="I111" s="18">
        <f>C111*'Pesi e Budget Iniziale'!$B$16+'Pesi e Budget Iniziale'!$B$17*'CENTROCAMPISTI - GE'!D111+'CENTROCAMPISTI - GE'!E111*'Pesi e Budget Iniziale'!$B$18+'CENTROCAMPISTI - GE'!F111*'Pesi e Budget Iniziale'!$B$19+'Pesi e Budget Iniziale'!$B$20*'CENTROCAMPISTI - GE'!G111+'CENTROCAMPISTI - GE'!H111*'Pesi e Budget Iniziale'!$B$21+'Pesi e Budget Iniziale'!$B$22*VLOOKUP(B111,SQUADRE!$A$2:$B$21,2,FALSE)+VLOOKUP(B111,'FATTORE CASA'!$A$2:$B$21,2,FALSE)*'Pesi e Budget Iniziale'!$B$23+'Pesi e Budget Iniziale'!$B$24*VLOOKUP(B111,ALLENATORE!$A$2:$B$21,2,FALSE)</f>
        <v>70.149699999999996</v>
      </c>
      <c r="J111" s="19">
        <f t="shared" si="2"/>
        <v>0.40877366081342359</v>
      </c>
      <c r="K111" s="19">
        <f t="shared" si="0"/>
        <v>0.40877366081342359</v>
      </c>
      <c r="L111" s="18">
        <f>C111*'Pesi e Budget Iniziale'!$D$16+'Pesi e Budget Iniziale'!$D$17*'CENTROCAMPISTI - GE'!D111+'CENTROCAMPISTI - GE'!E111*'Pesi e Budget Iniziale'!$D$18+'CENTROCAMPISTI - GE'!F111*'Pesi e Budget Iniziale'!$D$19+'Pesi e Budget Iniziale'!$D$20*'CENTROCAMPISTI - GE'!G111+'CENTROCAMPISTI - GE'!H111*'Pesi e Budget Iniziale'!$D$21+'Pesi e Budget Iniziale'!$D$22*VLOOKUP(B111,SQUADRE!$A$2:$B$21,2,FALSE)+VLOOKUP(B111,'FATTORE CASA'!$A$2:$B$21,2,FALSE)*'Pesi e Budget Iniziale'!$D$23+'Pesi e Budget Iniziale'!$D$24*VLOOKUP(B111,ALLENATORE!$A$2:$B$21,2,FALSE)</f>
        <v>67.649699999999996</v>
      </c>
      <c r="M111" s="19">
        <f t="shared" si="3"/>
        <v>-7.1130307811708633</v>
      </c>
      <c r="N111" s="19">
        <f t="shared" si="1"/>
        <v>1</v>
      </c>
      <c r="P111" s="17"/>
    </row>
    <row r="112" spans="1:16" ht="12.75" customHeight="1" x14ac:dyDescent="0.15">
      <c r="A112" s="10" t="s">
        <v>467</v>
      </c>
      <c r="B112" s="34" t="s">
        <v>112</v>
      </c>
      <c r="C112" s="34">
        <v>9</v>
      </c>
      <c r="D112" s="34">
        <v>5</v>
      </c>
      <c r="E112" s="34">
        <v>6</v>
      </c>
      <c r="F112" s="34">
        <v>5</v>
      </c>
      <c r="G112" s="34">
        <v>6</v>
      </c>
      <c r="H112" s="34">
        <v>5</v>
      </c>
      <c r="I112" s="18">
        <f>C112*'Pesi e Budget Iniziale'!$B$16+'Pesi e Budget Iniziale'!$B$17*'CENTROCAMPISTI - GE'!D112+'CENTROCAMPISTI - GE'!E112*'Pesi e Budget Iniziale'!$B$18+'CENTROCAMPISTI - GE'!F112*'Pesi e Budget Iniziale'!$B$19+'Pesi e Budget Iniziale'!$B$20*'CENTROCAMPISTI - GE'!G112+'CENTROCAMPISTI - GE'!H112*'Pesi e Budget Iniziale'!$B$21+'Pesi e Budget Iniziale'!$B$22*VLOOKUP(B112,SQUADRE!$A$2:$B$21,2,FALSE)+VLOOKUP(B112,'FATTORE CASA'!$A$2:$B$21,2,FALSE)*'Pesi e Budget Iniziale'!$B$23+'Pesi e Budget Iniziale'!$B$24*VLOOKUP(B112,ALLENATORE!$A$2:$B$21,2,FALSE)</f>
        <v>65.489000000000004</v>
      </c>
      <c r="J112" s="19">
        <f t="shared" si="2"/>
        <v>-12.317822203937183</v>
      </c>
      <c r="K112" s="19">
        <f t="shared" si="0"/>
        <v>1</v>
      </c>
      <c r="L112" s="18">
        <f>C112*'Pesi e Budget Iniziale'!$D$16+'Pesi e Budget Iniziale'!$D$17*'CENTROCAMPISTI - GE'!D112+'CENTROCAMPISTI - GE'!E112*'Pesi e Budget Iniziale'!$D$18+'CENTROCAMPISTI - GE'!F112*'Pesi e Budget Iniziale'!$D$19+'Pesi e Budget Iniziale'!$D$20*'CENTROCAMPISTI - GE'!G112+'CENTROCAMPISTI - GE'!H112*'Pesi e Budget Iniziale'!$D$21+'Pesi e Budget Iniziale'!$D$22*VLOOKUP(B112,SQUADRE!$A$2:$B$21,2,FALSE)+VLOOKUP(B112,'FATTORE CASA'!$A$2:$B$21,2,FALSE)*'Pesi e Budget Iniziale'!$D$23+'Pesi e Budget Iniziale'!$D$24*VLOOKUP(B112,ALLENATORE!$A$2:$B$21,2,FALSE)</f>
        <v>63.138999999999996</v>
      </c>
      <c r="M112" s="19">
        <f t="shared" si="3"/>
        <v>-20.764372288479478</v>
      </c>
      <c r="N112" s="19">
        <f t="shared" si="1"/>
        <v>1</v>
      </c>
      <c r="P112" s="17"/>
    </row>
    <row r="113" spans="1:16" ht="12.75" customHeight="1" x14ac:dyDescent="0.15">
      <c r="A113" s="10" t="s">
        <v>470</v>
      </c>
      <c r="B113" s="34" t="s">
        <v>126</v>
      </c>
      <c r="C113" s="34">
        <v>8</v>
      </c>
      <c r="D113" s="34">
        <v>8</v>
      </c>
      <c r="E113" s="34">
        <v>6</v>
      </c>
      <c r="F113" s="34">
        <v>4</v>
      </c>
      <c r="G113" s="34">
        <v>4</v>
      </c>
      <c r="H113" s="34">
        <v>6</v>
      </c>
      <c r="I113" s="18">
        <f>C113*'Pesi e Budget Iniziale'!$B$16+'Pesi e Budget Iniziale'!$B$17*'CENTROCAMPISTI - GE'!D113+'CENTROCAMPISTI - GE'!E113*'Pesi e Budget Iniziale'!$B$18+'CENTROCAMPISTI - GE'!F113*'Pesi e Budget Iniziale'!$B$19+'Pesi e Budget Iniziale'!$B$20*'CENTROCAMPISTI - GE'!G113+'CENTROCAMPISTI - GE'!H113*'Pesi e Budget Iniziale'!$B$21+'Pesi e Budget Iniziale'!$B$22*VLOOKUP(B113,SQUADRE!$A$2:$B$21,2,FALSE)+VLOOKUP(B113,'FATTORE CASA'!$A$2:$B$21,2,FALSE)*'Pesi e Budget Iniziale'!$B$23+'Pesi e Budget Iniziale'!$B$24*VLOOKUP(B113,ALLENATORE!$A$2:$B$21,2,FALSE)</f>
        <v>62.073399999999999</v>
      </c>
      <c r="J113" s="19">
        <f t="shared" si="2"/>
        <v>-21.644524380786649</v>
      </c>
      <c r="K113" s="19">
        <f t="shared" si="0"/>
        <v>1</v>
      </c>
      <c r="L113" s="18">
        <f>C113*'Pesi e Budget Iniziale'!$D$16+'Pesi e Budget Iniziale'!$D$17*'CENTROCAMPISTI - GE'!D113+'CENTROCAMPISTI - GE'!E113*'Pesi e Budget Iniziale'!$D$18+'CENTROCAMPISTI - GE'!F113*'Pesi e Budget Iniziale'!$D$19+'Pesi e Budget Iniziale'!$D$20*'CENTROCAMPISTI - GE'!G113+'CENTROCAMPISTI - GE'!H113*'Pesi e Budget Iniziale'!$D$21+'Pesi e Budget Iniziale'!$D$22*VLOOKUP(B113,SQUADRE!$A$2:$B$21,2,FALSE)+VLOOKUP(B113,'FATTORE CASA'!$A$2:$B$21,2,FALSE)*'Pesi e Budget Iniziale'!$D$23+'Pesi e Budget Iniziale'!$D$24*VLOOKUP(B113,ALLENATORE!$A$2:$B$21,2,FALSE)</f>
        <v>59.773399999999995</v>
      </c>
      <c r="M113" s="19">
        <f t="shared" si="3"/>
        <v>-30.95014278463259</v>
      </c>
      <c r="N113" s="19">
        <f t="shared" si="1"/>
        <v>1</v>
      </c>
      <c r="P113" s="17"/>
    </row>
    <row r="114" spans="1:16" ht="12.75" customHeight="1" x14ac:dyDescent="0.15">
      <c r="A114" s="10" t="s">
        <v>474</v>
      </c>
      <c r="B114" s="34" t="s">
        <v>133</v>
      </c>
      <c r="C114" s="34">
        <v>8</v>
      </c>
      <c r="D114" s="34">
        <v>6</v>
      </c>
      <c r="E114" s="34">
        <v>5</v>
      </c>
      <c r="F114" s="34">
        <v>6</v>
      </c>
      <c r="G114" s="34">
        <v>6</v>
      </c>
      <c r="H114" s="34">
        <v>5</v>
      </c>
      <c r="I114" s="18">
        <f>C114*'Pesi e Budget Iniziale'!$B$16+'Pesi e Budget Iniziale'!$B$17*'CENTROCAMPISTI - GE'!D114+'CENTROCAMPISTI - GE'!E114*'Pesi e Budget Iniziale'!$B$18+'CENTROCAMPISTI - GE'!F114*'Pesi e Budget Iniziale'!$B$19+'Pesi e Budget Iniziale'!$B$20*'CENTROCAMPISTI - GE'!G114+'CENTROCAMPISTI - GE'!H114*'Pesi e Budget Iniziale'!$B$21+'Pesi e Budget Iniziale'!$B$22*VLOOKUP(B114,SQUADRE!$A$2:$B$21,2,FALSE)+VLOOKUP(B114,'FATTORE CASA'!$A$2:$B$21,2,FALSE)*'Pesi e Budget Iniziale'!$B$23+'Pesi e Budget Iniziale'!$B$24*VLOOKUP(B114,ALLENATORE!$A$2:$B$21,2,FALSE)</f>
        <v>65.271199999999993</v>
      </c>
      <c r="J114" s="19">
        <f t="shared" si="2"/>
        <v>-12.912551017064587</v>
      </c>
      <c r="K114" s="19">
        <f t="shared" si="0"/>
        <v>1</v>
      </c>
      <c r="L114" s="18">
        <f>C114*'Pesi e Budget Iniziale'!$D$16+'Pesi e Budget Iniziale'!$D$17*'CENTROCAMPISTI - GE'!D114+'CENTROCAMPISTI - GE'!E114*'Pesi e Budget Iniziale'!$D$18+'CENTROCAMPISTI - GE'!F114*'Pesi e Budget Iniziale'!$D$19+'Pesi e Budget Iniziale'!$D$20*'CENTROCAMPISTI - GE'!G114+'CENTROCAMPISTI - GE'!H114*'Pesi e Budget Iniziale'!$D$21+'Pesi e Budget Iniziale'!$D$22*VLOOKUP(B114,SQUADRE!$A$2:$B$21,2,FALSE)+VLOOKUP(B114,'FATTORE CASA'!$A$2:$B$21,2,FALSE)*'Pesi e Budget Iniziale'!$D$23+'Pesi e Budget Iniziale'!$D$24*VLOOKUP(B114,ALLENATORE!$A$2:$B$21,2,FALSE)</f>
        <v>63.221200000000003</v>
      </c>
      <c r="M114" s="19">
        <f t="shared" si="3"/>
        <v>-20.51559931047143</v>
      </c>
      <c r="N114" s="19">
        <f t="shared" si="1"/>
        <v>1</v>
      </c>
      <c r="P114" s="17"/>
    </row>
    <row r="115" spans="1:16" ht="12.75" customHeight="1" x14ac:dyDescent="0.15">
      <c r="A115" s="10" t="s">
        <v>477</v>
      </c>
      <c r="B115" s="34" t="s">
        <v>102</v>
      </c>
      <c r="C115" s="34">
        <v>7</v>
      </c>
      <c r="D115" s="34">
        <v>6</v>
      </c>
      <c r="E115" s="34">
        <v>6</v>
      </c>
      <c r="F115" s="34">
        <v>6</v>
      </c>
      <c r="G115" s="34">
        <v>6</v>
      </c>
      <c r="H115" s="34">
        <v>5</v>
      </c>
      <c r="I115" s="18">
        <f>C115*'Pesi e Budget Iniziale'!$B$16+'Pesi e Budget Iniziale'!$B$17*'CENTROCAMPISTI - GE'!D115+'CENTROCAMPISTI - GE'!E115*'Pesi e Budget Iniziale'!$B$18+'CENTROCAMPISTI - GE'!F115*'Pesi e Budget Iniziale'!$B$19+'Pesi e Budget Iniziale'!$B$20*'CENTROCAMPISTI - GE'!G115+'CENTROCAMPISTI - GE'!H115*'Pesi e Budget Iniziale'!$B$21+'Pesi e Budget Iniziale'!$B$22*VLOOKUP(B115,SQUADRE!$A$2:$B$21,2,FALSE)+VLOOKUP(B115,'FATTORE CASA'!$A$2:$B$21,2,FALSE)*'Pesi e Budget Iniziale'!$B$23+'Pesi e Budget Iniziale'!$B$24*VLOOKUP(B115,ALLENATORE!$A$2:$B$21,2,FALSE)</f>
        <v>62.4054</v>
      </c>
      <c r="J115" s="19">
        <f t="shared" si="2"/>
        <v>-20.737958880519045</v>
      </c>
      <c r="K115" s="19">
        <f t="shared" si="0"/>
        <v>1</v>
      </c>
      <c r="L115" s="18">
        <f>C115*'Pesi e Budget Iniziale'!$D$16+'Pesi e Budget Iniziale'!$D$17*'CENTROCAMPISTI - GE'!D115+'CENTROCAMPISTI - GE'!E115*'Pesi e Budget Iniziale'!$D$18+'CENTROCAMPISTI - GE'!F115*'Pesi e Budget Iniziale'!$D$19+'Pesi e Budget Iniziale'!$D$20*'CENTROCAMPISTI - GE'!G115+'CENTROCAMPISTI - GE'!H115*'Pesi e Budget Iniziale'!$D$21+'Pesi e Budget Iniziale'!$D$22*VLOOKUP(B115,SQUADRE!$A$2:$B$21,2,FALSE)+VLOOKUP(B115,'FATTORE CASA'!$A$2:$B$21,2,FALSE)*'Pesi e Budget Iniziale'!$D$23+'Pesi e Budget Iniziale'!$D$24*VLOOKUP(B115,ALLENATORE!$A$2:$B$21,2,FALSE)</f>
        <v>60.005400000000002</v>
      </c>
      <c r="M115" s="19">
        <f t="shared" si="3"/>
        <v>-30.248009805339862</v>
      </c>
      <c r="N115" s="19">
        <f t="shared" si="1"/>
        <v>1</v>
      </c>
      <c r="P115" s="17"/>
    </row>
    <row r="116" spans="1:16" ht="12.75" customHeight="1" x14ac:dyDescent="0.15">
      <c r="A116" s="10" t="s">
        <v>480</v>
      </c>
      <c r="B116" s="34" t="s">
        <v>121</v>
      </c>
      <c r="C116" s="34">
        <v>7</v>
      </c>
      <c r="D116" s="34">
        <v>6</v>
      </c>
      <c r="E116" s="34">
        <v>6</v>
      </c>
      <c r="F116" s="34">
        <v>6</v>
      </c>
      <c r="G116" s="34">
        <v>5</v>
      </c>
      <c r="H116" s="34">
        <v>6</v>
      </c>
      <c r="I116" s="18">
        <f>C116*'Pesi e Budget Iniziale'!$B$16+'Pesi e Budget Iniziale'!$B$17*'CENTROCAMPISTI - GE'!D116+'CENTROCAMPISTI - GE'!E116*'Pesi e Budget Iniziale'!$B$18+'CENTROCAMPISTI - GE'!F116*'Pesi e Budget Iniziale'!$B$19+'Pesi e Budget Iniziale'!$B$20*'CENTROCAMPISTI - GE'!G116+'CENTROCAMPISTI - GE'!H116*'Pesi e Budget Iniziale'!$B$21+'Pesi e Budget Iniziale'!$B$22*VLOOKUP(B116,SQUADRE!$A$2:$B$21,2,FALSE)+VLOOKUP(B116,'FATTORE CASA'!$A$2:$B$21,2,FALSE)*'Pesi e Budget Iniziale'!$B$23+'Pesi e Budget Iniziale'!$B$24*VLOOKUP(B116,ALLENATORE!$A$2:$B$21,2,FALSE)</f>
        <v>63.993899999999989</v>
      </c>
      <c r="J116" s="19">
        <f t="shared" si="2"/>
        <v>-16.400370636015822</v>
      </c>
      <c r="K116" s="19">
        <f t="shared" si="0"/>
        <v>1</v>
      </c>
      <c r="L116" s="18">
        <f>C116*'Pesi e Budget Iniziale'!$D$16+'Pesi e Budget Iniziale'!$D$17*'CENTROCAMPISTI - GE'!D116+'CENTROCAMPISTI - GE'!E116*'Pesi e Budget Iniziale'!$D$18+'CENTROCAMPISTI - GE'!F116*'Pesi e Budget Iniziale'!$D$19+'Pesi e Budget Iniziale'!$D$20*'CENTROCAMPISTI - GE'!G116+'CENTROCAMPISTI - GE'!H116*'Pesi e Budget Iniziale'!$D$21+'Pesi e Budget Iniziale'!$D$22*VLOOKUP(B116,SQUADRE!$A$2:$B$21,2,FALSE)+VLOOKUP(B116,'FATTORE CASA'!$A$2:$B$21,2,FALSE)*'Pesi e Budget Iniziale'!$D$23+'Pesi e Budget Iniziale'!$D$24*VLOOKUP(B116,ALLENATORE!$A$2:$B$21,2,FALSE)</f>
        <v>61.593899999999998</v>
      </c>
      <c r="M116" s="19">
        <f t="shared" si="3"/>
        <v>-25.440517401863758</v>
      </c>
      <c r="N116" s="19">
        <f t="shared" si="1"/>
        <v>1</v>
      </c>
      <c r="P116" s="17"/>
    </row>
    <row r="117" spans="1:16" ht="12.75" customHeight="1" x14ac:dyDescent="0.15">
      <c r="A117" s="10" t="s">
        <v>483</v>
      </c>
      <c r="B117" s="34" t="s">
        <v>126</v>
      </c>
      <c r="C117" s="34">
        <v>7</v>
      </c>
      <c r="D117" s="34">
        <v>5</v>
      </c>
      <c r="E117" s="34">
        <v>5</v>
      </c>
      <c r="F117" s="34">
        <v>7</v>
      </c>
      <c r="G117" s="34">
        <v>6</v>
      </c>
      <c r="H117" s="34">
        <v>6</v>
      </c>
      <c r="I117" s="18">
        <f>C117*'Pesi e Budget Iniziale'!$B$16+'Pesi e Budget Iniziale'!$B$17*'CENTROCAMPISTI - GE'!D117+'CENTROCAMPISTI - GE'!E117*'Pesi e Budget Iniziale'!$B$18+'CENTROCAMPISTI - GE'!F117*'Pesi e Budget Iniziale'!$B$19+'Pesi e Budget Iniziale'!$B$20*'CENTROCAMPISTI - GE'!G117+'CENTROCAMPISTI - GE'!H117*'Pesi e Budget Iniziale'!$B$21+'Pesi e Budget Iniziale'!$B$22*VLOOKUP(B117,SQUADRE!$A$2:$B$21,2,FALSE)+VLOOKUP(B117,'FATTORE CASA'!$A$2:$B$21,2,FALSE)*'Pesi e Budget Iniziale'!$B$23+'Pesi e Budget Iniziale'!$B$24*VLOOKUP(B117,ALLENATORE!$A$2:$B$21,2,FALSE)</f>
        <v>62.631700000000009</v>
      </c>
      <c r="J117" s="19">
        <f t="shared" si="2"/>
        <v>-20.12001980608963</v>
      </c>
      <c r="K117" s="19">
        <f t="shared" si="0"/>
        <v>1</v>
      </c>
      <c r="L117" s="18">
        <f>C117*'Pesi e Budget Iniziale'!$D$16+'Pesi e Budget Iniziale'!$D$17*'CENTROCAMPISTI - GE'!D117+'CENTROCAMPISTI - GE'!E117*'Pesi e Budget Iniziale'!$D$18+'CENTROCAMPISTI - GE'!F117*'Pesi e Budget Iniziale'!$D$19+'Pesi e Budget Iniziale'!$D$20*'CENTROCAMPISTI - GE'!G117+'CENTROCAMPISTI - GE'!H117*'Pesi e Budget Iniziale'!$D$21+'Pesi e Budget Iniziale'!$D$22*VLOOKUP(B117,SQUADRE!$A$2:$B$21,2,FALSE)+VLOOKUP(B117,'FATTORE CASA'!$A$2:$B$21,2,FALSE)*'Pesi e Budget Iniziale'!$D$23+'Pesi e Budget Iniziale'!$D$24*VLOOKUP(B117,ALLENATORE!$A$2:$B$21,2,FALSE)</f>
        <v>60.531700000000001</v>
      </c>
      <c r="M117" s="19">
        <f t="shared" si="3"/>
        <v>-28.655196930332323</v>
      </c>
      <c r="N117" s="19">
        <f t="shared" si="1"/>
        <v>1</v>
      </c>
      <c r="P117" s="17"/>
    </row>
    <row r="118" spans="1:16" ht="12.75" customHeight="1" x14ac:dyDescent="0.15">
      <c r="A118" s="10" t="s">
        <v>487</v>
      </c>
      <c r="B118" s="34" t="s">
        <v>59</v>
      </c>
      <c r="C118" s="34">
        <v>7</v>
      </c>
      <c r="D118" s="34">
        <v>5</v>
      </c>
      <c r="E118" s="34">
        <v>6</v>
      </c>
      <c r="F118" s="34">
        <v>6</v>
      </c>
      <c r="G118" s="34">
        <v>7</v>
      </c>
      <c r="H118" s="34">
        <v>5</v>
      </c>
      <c r="I118" s="18">
        <f>C118*'Pesi e Budget Iniziale'!$B$16+'Pesi e Budget Iniziale'!$B$17*'CENTROCAMPISTI - GE'!D118+'CENTROCAMPISTI - GE'!E118*'Pesi e Budget Iniziale'!$B$18+'CENTROCAMPISTI - GE'!F118*'Pesi e Budget Iniziale'!$B$19+'Pesi e Budget Iniziale'!$B$20*'CENTROCAMPISTI - GE'!G118+'CENTROCAMPISTI - GE'!H118*'Pesi e Budget Iniziale'!$B$21+'Pesi e Budget Iniziale'!$B$22*VLOOKUP(B118,SQUADRE!$A$2:$B$21,2,FALSE)+VLOOKUP(B118,'FATTORE CASA'!$A$2:$B$21,2,FALSE)*'Pesi e Budget Iniziale'!$B$23+'Pesi e Budget Iniziale'!$B$24*VLOOKUP(B118,ALLENATORE!$A$2:$B$21,2,FALSE)</f>
        <v>74.020700000000005</v>
      </c>
      <c r="J118" s="19">
        <f t="shared" si="2"/>
        <v>10.978999719656471</v>
      </c>
      <c r="K118" s="19">
        <f t="shared" si="0"/>
        <v>10.978999719656471</v>
      </c>
      <c r="L118" s="18">
        <f>C118*'Pesi e Budget Iniziale'!$D$16+'Pesi e Budget Iniziale'!$D$17*'CENTROCAMPISTI - GE'!D118+'CENTROCAMPISTI - GE'!E118*'Pesi e Budget Iniziale'!$D$18+'CENTROCAMPISTI - GE'!F118*'Pesi e Budget Iniziale'!$D$19+'Pesi e Budget Iniziale'!$D$20*'CENTROCAMPISTI - GE'!G118+'CENTROCAMPISTI - GE'!H118*'Pesi e Budget Iniziale'!$D$21+'Pesi e Budget Iniziale'!$D$22*VLOOKUP(B118,SQUADRE!$A$2:$B$21,2,FALSE)+VLOOKUP(B118,'FATTORE CASA'!$A$2:$B$21,2,FALSE)*'Pesi e Budget Iniziale'!$D$23+'Pesi e Budget Iniziale'!$D$24*VLOOKUP(B118,ALLENATORE!$A$2:$B$21,2,FALSE)</f>
        <v>71.620699999999999</v>
      </c>
      <c r="M118" s="19">
        <f t="shared" si="3"/>
        <v>4.9049436187055306</v>
      </c>
      <c r="N118" s="19">
        <f t="shared" si="1"/>
        <v>4.9049436187055306</v>
      </c>
      <c r="P118" s="17"/>
    </row>
    <row r="119" spans="1:16" ht="12.75" customHeight="1" x14ac:dyDescent="0.15">
      <c r="A119" s="10" t="s">
        <v>490</v>
      </c>
      <c r="B119" s="34" t="s">
        <v>121</v>
      </c>
      <c r="C119" s="34">
        <v>7</v>
      </c>
      <c r="D119" s="34">
        <v>5</v>
      </c>
      <c r="E119" s="34">
        <v>6</v>
      </c>
      <c r="F119" s="34">
        <v>6</v>
      </c>
      <c r="G119" s="34">
        <v>6</v>
      </c>
      <c r="H119" s="34">
        <v>6</v>
      </c>
      <c r="I119" s="18">
        <f>C119*'Pesi e Budget Iniziale'!$B$16+'Pesi e Budget Iniziale'!$B$17*'CENTROCAMPISTI - GE'!D119+'CENTROCAMPISTI - GE'!E119*'Pesi e Budget Iniziale'!$B$18+'CENTROCAMPISTI - GE'!F119*'Pesi e Budget Iniziale'!$B$19+'Pesi e Budget Iniziale'!$B$20*'CENTROCAMPISTI - GE'!G119+'CENTROCAMPISTI - GE'!H119*'Pesi e Budget Iniziale'!$B$21+'Pesi e Budget Iniziale'!$B$22*VLOOKUP(B119,SQUADRE!$A$2:$B$21,2,FALSE)+VLOOKUP(B119,'FATTORE CASA'!$A$2:$B$21,2,FALSE)*'Pesi e Budget Iniziale'!$B$23+'Pesi e Budget Iniziale'!$B$24*VLOOKUP(B119,ALLENATORE!$A$2:$B$21,2,FALSE)</f>
        <v>64.114700000000013</v>
      </c>
      <c r="J119" s="19">
        <f t="shared" si="2"/>
        <v>-16.070511863629221</v>
      </c>
      <c r="K119" s="19">
        <f t="shared" si="0"/>
        <v>1</v>
      </c>
      <c r="L119" s="18">
        <f>C119*'Pesi e Budget Iniziale'!$D$16+'Pesi e Budget Iniziale'!$D$17*'CENTROCAMPISTI - GE'!D119+'CENTROCAMPISTI - GE'!E119*'Pesi e Budget Iniziale'!$D$18+'CENTROCAMPISTI - GE'!F119*'Pesi e Budget Iniziale'!$D$19+'Pesi e Budget Iniziale'!$D$20*'CENTROCAMPISTI - GE'!G119+'CENTROCAMPISTI - GE'!H119*'Pesi e Budget Iniziale'!$D$21+'Pesi e Budget Iniziale'!$D$22*VLOOKUP(B119,SQUADRE!$A$2:$B$21,2,FALSE)+VLOOKUP(B119,'FATTORE CASA'!$A$2:$B$21,2,FALSE)*'Pesi e Budget Iniziale'!$D$23+'Pesi e Budget Iniziale'!$D$24*VLOOKUP(B119,ALLENATORE!$A$2:$B$21,2,FALSE)</f>
        <v>61.714700000000001</v>
      </c>
      <c r="M119" s="19">
        <f t="shared" si="3"/>
        <v>-25.074924022990658</v>
      </c>
      <c r="N119" s="19">
        <f t="shared" si="1"/>
        <v>1</v>
      </c>
      <c r="P119" s="17"/>
    </row>
    <row r="120" spans="1:16" ht="12.75" customHeight="1" x14ac:dyDescent="0.15">
      <c r="A120" s="10" t="s">
        <v>494</v>
      </c>
      <c r="B120" s="34" t="s">
        <v>69</v>
      </c>
      <c r="C120" s="34">
        <v>8</v>
      </c>
      <c r="D120" s="34">
        <v>6</v>
      </c>
      <c r="E120" s="34">
        <v>6</v>
      </c>
      <c r="F120" s="34">
        <v>5</v>
      </c>
      <c r="G120" s="34">
        <v>6</v>
      </c>
      <c r="H120" s="34">
        <v>4</v>
      </c>
      <c r="I120" s="18">
        <f>C120*'Pesi e Budget Iniziale'!$B$16+'Pesi e Budget Iniziale'!$B$17*'CENTROCAMPISTI - GE'!D120+'CENTROCAMPISTI - GE'!E120*'Pesi e Budget Iniziale'!$B$18+'CENTROCAMPISTI - GE'!F120*'Pesi e Budget Iniziale'!$B$19+'Pesi e Budget Iniziale'!$B$20*'CENTROCAMPISTI - GE'!G120+'CENTROCAMPISTI - GE'!H120*'Pesi e Budget Iniziale'!$B$21+'Pesi e Budget Iniziale'!$B$22*VLOOKUP(B120,SQUADRE!$A$2:$B$21,2,FALSE)+VLOOKUP(B120,'FATTORE CASA'!$A$2:$B$21,2,FALSE)*'Pesi e Budget Iniziale'!$B$23+'Pesi e Budget Iniziale'!$B$24*VLOOKUP(B120,ALLENATORE!$A$2:$B$21,2,FALSE)</f>
        <v>71.112399999999994</v>
      </c>
      <c r="J120" s="19">
        <f t="shared" si="2"/>
        <v>3.0375405496917836</v>
      </c>
      <c r="K120" s="19">
        <f t="shared" si="0"/>
        <v>3.0375405496917836</v>
      </c>
      <c r="L120" s="18">
        <f>C120*'Pesi e Budget Iniziale'!$D$16+'Pesi e Budget Iniziale'!$D$17*'CENTROCAMPISTI - GE'!D120+'CENTROCAMPISTI - GE'!E120*'Pesi e Budget Iniziale'!$D$18+'CENTROCAMPISTI - GE'!F120*'Pesi e Budget Iniziale'!$D$19+'Pesi e Budget Iniziale'!$D$20*'CENTROCAMPISTI - GE'!G120+'CENTROCAMPISTI - GE'!H120*'Pesi e Budget Iniziale'!$D$21+'Pesi e Budget Iniziale'!$D$22*VLOOKUP(B120,SQUADRE!$A$2:$B$21,2,FALSE)+VLOOKUP(B120,'FATTORE CASA'!$A$2:$B$21,2,FALSE)*'Pesi e Budget Iniziale'!$D$23+'Pesi e Budget Iniziale'!$D$24*VLOOKUP(B120,ALLENATORE!$A$2:$B$21,2,FALSE)</f>
        <v>68.7624</v>
      </c>
      <c r="M120" s="19">
        <f t="shared" si="3"/>
        <v>-3.7455162722959017</v>
      </c>
      <c r="N120" s="19">
        <f t="shared" si="1"/>
        <v>1</v>
      </c>
      <c r="P120" s="17"/>
    </row>
    <row r="121" spans="1:16" ht="12.75" customHeight="1" x14ac:dyDescent="0.15">
      <c r="A121" s="10" t="s">
        <v>497</v>
      </c>
      <c r="B121" s="34" t="s">
        <v>112</v>
      </c>
      <c r="C121" s="34">
        <v>8</v>
      </c>
      <c r="D121" s="34">
        <v>4</v>
      </c>
      <c r="E121" s="34">
        <v>6</v>
      </c>
      <c r="F121" s="34">
        <v>7</v>
      </c>
      <c r="G121" s="34">
        <v>7</v>
      </c>
      <c r="H121" s="34">
        <v>3</v>
      </c>
      <c r="I121" s="18">
        <f>C121*'Pesi e Budget Iniziale'!$B$16+'Pesi e Budget Iniziale'!$B$17*'CENTROCAMPISTI - GE'!D121+'CENTROCAMPISTI - GE'!E121*'Pesi e Budget Iniziale'!$B$18+'CENTROCAMPISTI - GE'!F121*'Pesi e Budget Iniziale'!$B$19+'Pesi e Budget Iniziale'!$B$20*'CENTROCAMPISTI - GE'!G121+'CENTROCAMPISTI - GE'!H121*'Pesi e Budget Iniziale'!$B$21+'Pesi e Budget Iniziale'!$B$22*VLOOKUP(B121,SQUADRE!$A$2:$B$21,2,FALSE)+VLOOKUP(B121,'FATTORE CASA'!$A$2:$B$21,2,FALSE)*'Pesi e Budget Iniziale'!$B$23+'Pesi e Budget Iniziale'!$B$24*VLOOKUP(B121,ALLENATORE!$A$2:$B$21,2,FALSE)</f>
        <v>64.58489999999999</v>
      </c>
      <c r="J121" s="19">
        <f t="shared" si="2"/>
        <v>-14.786574820780416</v>
      </c>
      <c r="K121" s="19">
        <f t="shared" si="0"/>
        <v>1</v>
      </c>
      <c r="L121" s="18">
        <f>C121*'Pesi e Budget Iniziale'!$D$16+'Pesi e Budget Iniziale'!$D$17*'CENTROCAMPISTI - GE'!D121+'CENTROCAMPISTI - GE'!E121*'Pesi e Budget Iniziale'!$D$18+'CENTROCAMPISTI - GE'!F121*'Pesi e Budget Iniziale'!$D$19+'Pesi e Budget Iniziale'!$D$20*'CENTROCAMPISTI - GE'!G121+'CENTROCAMPISTI - GE'!H121*'Pesi e Budget Iniziale'!$D$21+'Pesi e Budget Iniziale'!$D$22*VLOOKUP(B121,SQUADRE!$A$2:$B$21,2,FALSE)+VLOOKUP(B121,'FATTORE CASA'!$A$2:$B$21,2,FALSE)*'Pesi e Budget Iniziale'!$D$23+'Pesi e Budget Iniziale'!$D$24*VLOOKUP(B121,ALLENATORE!$A$2:$B$21,2,FALSE)</f>
        <v>62.134899999999995</v>
      </c>
      <c r="M121" s="19">
        <f t="shared" si="3"/>
        <v>-23.803215928599315</v>
      </c>
      <c r="N121" s="19">
        <f t="shared" si="1"/>
        <v>1</v>
      </c>
      <c r="P121" s="17"/>
    </row>
    <row r="122" spans="1:16" ht="12.75" customHeight="1" x14ac:dyDescent="0.15">
      <c r="A122" s="10" t="s">
        <v>499</v>
      </c>
      <c r="B122" s="34" t="s">
        <v>121</v>
      </c>
      <c r="C122" s="34">
        <v>8</v>
      </c>
      <c r="D122" s="34">
        <v>6</v>
      </c>
      <c r="E122" s="34">
        <v>6</v>
      </c>
      <c r="F122" s="34">
        <v>4</v>
      </c>
      <c r="G122" s="34">
        <v>5</v>
      </c>
      <c r="H122" s="34">
        <v>6</v>
      </c>
      <c r="I122" s="18">
        <f>C122*'Pesi e Budget Iniziale'!$B$16+'Pesi e Budget Iniziale'!$B$17*'CENTROCAMPISTI - GE'!D122+'CENTROCAMPISTI - GE'!E122*'Pesi e Budget Iniziale'!$B$18+'CENTROCAMPISTI - GE'!F122*'Pesi e Budget Iniziale'!$B$19+'Pesi e Budget Iniziale'!$B$20*'CENTROCAMPISTI - GE'!G122+'CENTROCAMPISTI - GE'!H122*'Pesi e Budget Iniziale'!$B$21+'Pesi e Budget Iniziale'!$B$22*VLOOKUP(B122,SQUADRE!$A$2:$B$21,2,FALSE)+VLOOKUP(B122,'FATTORE CASA'!$A$2:$B$21,2,FALSE)*'Pesi e Budget Iniziale'!$B$23+'Pesi e Budget Iniziale'!$B$24*VLOOKUP(B122,ALLENATORE!$A$2:$B$21,2,FALSE)</f>
        <v>62.352199999999996</v>
      </c>
      <c r="J122" s="19">
        <f t="shared" si="2"/>
        <v>-20.883227810080015</v>
      </c>
      <c r="K122" s="19">
        <f t="shared" si="0"/>
        <v>1</v>
      </c>
      <c r="L122" s="18">
        <f>C122*'Pesi e Budget Iniziale'!$D$16+'Pesi e Budget Iniziale'!$D$17*'CENTROCAMPISTI - GE'!D122+'CENTROCAMPISTI - GE'!E122*'Pesi e Budget Iniziale'!$D$18+'CENTROCAMPISTI - GE'!F122*'Pesi e Budget Iniziale'!$D$19+'Pesi e Budget Iniziale'!$D$20*'CENTROCAMPISTI - GE'!G122+'CENTROCAMPISTI - GE'!H122*'Pesi e Budget Iniziale'!$D$21+'Pesi e Budget Iniziale'!$D$22*VLOOKUP(B122,SQUADRE!$A$2:$B$21,2,FALSE)+VLOOKUP(B122,'FATTORE CASA'!$A$2:$B$21,2,FALSE)*'Pesi e Budget Iniziale'!$D$23+'Pesi e Budget Iniziale'!$D$24*VLOOKUP(B122,ALLENATORE!$A$2:$B$21,2,FALSE)</f>
        <v>60.052199999999999</v>
      </c>
      <c r="M122" s="19">
        <f t="shared" si="3"/>
        <v>-30.106372635379088</v>
      </c>
      <c r="N122" s="19">
        <f t="shared" si="1"/>
        <v>1</v>
      </c>
      <c r="P122" s="17"/>
    </row>
    <row r="123" spans="1:16" ht="12.75" customHeight="1" x14ac:dyDescent="0.15">
      <c r="A123" s="10" t="s">
        <v>502</v>
      </c>
      <c r="B123" s="34" t="s">
        <v>112</v>
      </c>
      <c r="C123" s="34">
        <v>9</v>
      </c>
      <c r="D123" s="34">
        <v>4</v>
      </c>
      <c r="E123" s="34">
        <v>5</v>
      </c>
      <c r="F123" s="34">
        <v>6</v>
      </c>
      <c r="G123" s="34">
        <v>6</v>
      </c>
      <c r="H123" s="34">
        <v>5</v>
      </c>
      <c r="I123" s="18">
        <f>C123*'Pesi e Budget Iniziale'!$B$16+'Pesi e Budget Iniziale'!$B$17*'CENTROCAMPISTI - GE'!D123+'CENTROCAMPISTI - GE'!E123*'Pesi e Budget Iniziale'!$B$18+'CENTROCAMPISTI - GE'!F123*'Pesi e Budget Iniziale'!$B$19+'Pesi e Budget Iniziale'!$B$20*'CENTROCAMPISTI - GE'!G123+'CENTROCAMPISTI - GE'!H123*'Pesi e Budget Iniziale'!$B$21+'Pesi e Budget Iniziale'!$B$22*VLOOKUP(B123,SQUADRE!$A$2:$B$21,2,FALSE)+VLOOKUP(B123,'FATTORE CASA'!$A$2:$B$21,2,FALSE)*'Pesi e Budget Iniziale'!$B$23+'Pesi e Budget Iniziale'!$B$24*VLOOKUP(B123,ALLENATORE!$A$2:$B$21,2,FALSE)</f>
        <v>64.163999999999987</v>
      </c>
      <c r="J123" s="19">
        <f t="shared" si="2"/>
        <v>-15.935892348077502</v>
      </c>
      <c r="K123" s="19">
        <f t="shared" si="0"/>
        <v>1</v>
      </c>
      <c r="L123" s="18">
        <f>C123*'Pesi e Budget Iniziale'!$D$16+'Pesi e Budget Iniziale'!$D$17*'CENTROCAMPISTI - GE'!D123+'CENTROCAMPISTI - GE'!E123*'Pesi e Budget Iniziale'!$D$18+'CENTROCAMPISTI - GE'!F123*'Pesi e Budget Iniziale'!$D$19+'Pesi e Budget Iniziale'!$D$20*'CENTROCAMPISTI - GE'!G123+'CENTROCAMPISTI - GE'!H123*'Pesi e Budget Iniziale'!$D$21+'Pesi e Budget Iniziale'!$D$22*VLOOKUP(B123,SQUADRE!$A$2:$B$21,2,FALSE)+VLOOKUP(B123,'FATTORE CASA'!$A$2:$B$21,2,FALSE)*'Pesi e Budget Iniziale'!$D$23+'Pesi e Budget Iniziale'!$D$24*VLOOKUP(B123,ALLENATORE!$A$2:$B$21,2,FALSE)</f>
        <v>62.113999999999997</v>
      </c>
      <c r="M123" s="19">
        <f t="shared" si="3"/>
        <v>-23.866468425440772</v>
      </c>
      <c r="N123" s="19">
        <f t="shared" si="1"/>
        <v>1</v>
      </c>
      <c r="P123" s="17"/>
    </row>
    <row r="124" spans="1:16" ht="12.75" customHeight="1" x14ac:dyDescent="0.15">
      <c r="A124" s="10" t="s">
        <v>505</v>
      </c>
      <c r="B124" s="34" t="s">
        <v>107</v>
      </c>
      <c r="C124" s="34">
        <v>6</v>
      </c>
      <c r="D124" s="34">
        <v>7</v>
      </c>
      <c r="E124" s="34">
        <v>6</v>
      </c>
      <c r="F124" s="34">
        <v>5</v>
      </c>
      <c r="G124" s="34">
        <v>5</v>
      </c>
      <c r="H124" s="34">
        <v>6</v>
      </c>
      <c r="I124" s="18">
        <f>C124*'Pesi e Budget Iniziale'!$B$16+'Pesi e Budget Iniziale'!$B$17*'CENTROCAMPISTI - GE'!D124+'CENTROCAMPISTI - GE'!E124*'Pesi e Budget Iniziale'!$B$18+'CENTROCAMPISTI - GE'!F124*'Pesi e Budget Iniziale'!$B$19+'Pesi e Budget Iniziale'!$B$20*'CENTROCAMPISTI - GE'!G124+'CENTROCAMPISTI - GE'!H124*'Pesi e Budget Iniziale'!$B$21+'Pesi e Budget Iniziale'!$B$22*VLOOKUP(B124,SQUADRE!$A$2:$B$21,2,FALSE)+VLOOKUP(B124,'FATTORE CASA'!$A$2:$B$21,2,FALSE)*'Pesi e Budget Iniziale'!$B$23+'Pesi e Budget Iniziale'!$B$24*VLOOKUP(B124,ALLENATORE!$A$2:$B$21,2,FALSE)</f>
        <v>59.639599999999994</v>
      </c>
      <c r="J124" s="19">
        <f t="shared" si="2"/>
        <v>-28.290304846302604</v>
      </c>
      <c r="K124" s="19">
        <f t="shared" si="0"/>
        <v>1</v>
      </c>
      <c r="L124" s="18">
        <f>C124*'Pesi e Budget Iniziale'!$D$16+'Pesi e Budget Iniziale'!$D$17*'CENTROCAMPISTI - GE'!D124+'CENTROCAMPISTI - GE'!E124*'Pesi e Budget Iniziale'!$D$18+'CENTROCAMPISTI - GE'!F124*'Pesi e Budget Iniziale'!$D$19+'Pesi e Budget Iniziale'!$D$20*'CENTROCAMPISTI - GE'!G124+'CENTROCAMPISTI - GE'!H124*'Pesi e Budget Iniziale'!$D$21+'Pesi e Budget Iniziale'!$D$22*VLOOKUP(B124,SQUADRE!$A$2:$B$21,2,FALSE)+VLOOKUP(B124,'FATTORE CASA'!$A$2:$B$21,2,FALSE)*'Pesi e Budget Iniziale'!$D$23+'Pesi e Budget Iniziale'!$D$24*VLOOKUP(B124,ALLENATORE!$A$2:$B$21,2,FALSE)</f>
        <v>57.289599999999993</v>
      </c>
      <c r="M124" s="19">
        <f t="shared" si="3"/>
        <v>-38.467202672422303</v>
      </c>
      <c r="N124" s="19">
        <f t="shared" si="1"/>
        <v>1</v>
      </c>
      <c r="P124" s="12"/>
    </row>
    <row r="125" spans="1:16" ht="12.75" customHeight="1" x14ac:dyDescent="0.15">
      <c r="A125" s="10" t="s">
        <v>506</v>
      </c>
      <c r="B125" s="34" t="s">
        <v>112</v>
      </c>
      <c r="C125" s="34">
        <v>9</v>
      </c>
      <c r="D125" s="34">
        <v>4</v>
      </c>
      <c r="E125" s="34">
        <v>6</v>
      </c>
      <c r="F125" s="34">
        <v>7</v>
      </c>
      <c r="G125" s="34">
        <v>6</v>
      </c>
      <c r="H125" s="34">
        <v>3</v>
      </c>
      <c r="I125" s="18">
        <f>C125*'Pesi e Budget Iniziale'!$B$16+'Pesi e Budget Iniziale'!$B$17*'CENTROCAMPISTI - GE'!D125+'CENTROCAMPISTI - GE'!E125*'Pesi e Budget Iniziale'!$B$18+'CENTROCAMPISTI - GE'!F125*'Pesi e Budget Iniziale'!$B$19+'Pesi e Budget Iniziale'!$B$20*'CENTROCAMPISTI - GE'!G125+'CENTROCAMPISTI - GE'!H125*'Pesi e Budget Iniziale'!$B$21+'Pesi e Budget Iniziale'!$B$22*VLOOKUP(B125,SQUADRE!$A$2:$B$21,2,FALSE)+VLOOKUP(B125,'FATTORE CASA'!$A$2:$B$21,2,FALSE)*'Pesi e Budget Iniziale'!$B$23+'Pesi e Budget Iniziale'!$B$24*VLOOKUP(B125,ALLENATORE!$A$2:$B$21,2,FALSE)</f>
        <v>64.58489999999999</v>
      </c>
      <c r="J125" s="19">
        <f t="shared" si="2"/>
        <v>-14.786574820780416</v>
      </c>
      <c r="K125" s="19">
        <f t="shared" si="0"/>
        <v>1</v>
      </c>
      <c r="L125" s="18">
        <f>C125*'Pesi e Budget Iniziale'!$D$16+'Pesi e Budget Iniziale'!$D$17*'CENTROCAMPISTI - GE'!D125+'CENTROCAMPISTI - GE'!E125*'Pesi e Budget Iniziale'!$D$18+'CENTROCAMPISTI - GE'!F125*'Pesi e Budget Iniziale'!$D$19+'Pesi e Budget Iniziale'!$D$20*'CENTROCAMPISTI - GE'!G125+'CENTROCAMPISTI - GE'!H125*'Pesi e Budget Iniziale'!$D$21+'Pesi e Budget Iniziale'!$D$22*VLOOKUP(B125,SQUADRE!$A$2:$B$21,2,FALSE)+VLOOKUP(B125,'FATTORE CASA'!$A$2:$B$21,2,FALSE)*'Pesi e Budget Iniziale'!$D$23+'Pesi e Budget Iniziale'!$D$24*VLOOKUP(B125,ALLENATORE!$A$2:$B$21,2,FALSE)</f>
        <v>62.134899999999995</v>
      </c>
      <c r="M125" s="19">
        <f t="shared" si="3"/>
        <v>-23.803215928599315</v>
      </c>
      <c r="N125" s="19">
        <f t="shared" si="1"/>
        <v>1</v>
      </c>
      <c r="P125" s="17"/>
    </row>
    <row r="126" spans="1:16" ht="12.75" customHeight="1" x14ac:dyDescent="0.15">
      <c r="A126" s="10" t="s">
        <v>508</v>
      </c>
      <c r="B126" s="34" t="s">
        <v>107</v>
      </c>
      <c r="C126" s="34">
        <v>6</v>
      </c>
      <c r="D126" s="34">
        <v>6</v>
      </c>
      <c r="E126" s="34">
        <v>6</v>
      </c>
      <c r="F126" s="34">
        <v>5</v>
      </c>
      <c r="G126" s="34">
        <v>6</v>
      </c>
      <c r="H126" s="34">
        <v>6</v>
      </c>
      <c r="I126" s="18">
        <f>C126*'Pesi e Budget Iniziale'!$B$16+'Pesi e Budget Iniziale'!$B$17*'CENTROCAMPISTI - GE'!D126+'CENTROCAMPISTI - GE'!E126*'Pesi e Budget Iniziale'!$B$18+'CENTROCAMPISTI - GE'!F126*'Pesi e Budget Iniziale'!$B$19+'Pesi e Budget Iniziale'!$B$20*'CENTROCAMPISTI - GE'!G126+'CENTROCAMPISTI - GE'!H126*'Pesi e Budget Iniziale'!$B$21+'Pesi e Budget Iniziale'!$B$22*VLOOKUP(B126,SQUADRE!$A$2:$B$21,2,FALSE)+VLOOKUP(B126,'FATTORE CASA'!$A$2:$B$21,2,FALSE)*'Pesi e Budget Iniziale'!$B$23+'Pesi e Budget Iniziale'!$B$24*VLOOKUP(B126,ALLENATORE!$A$2:$B$21,2,FALSE)</f>
        <v>59.760399999999997</v>
      </c>
      <c r="J126" s="19">
        <f t="shared" si="2"/>
        <v>-27.960446073916074</v>
      </c>
      <c r="K126" s="19">
        <f t="shared" si="0"/>
        <v>1</v>
      </c>
      <c r="L126" s="18">
        <f>C126*'Pesi e Budget Iniziale'!$D$16+'Pesi e Budget Iniziale'!$D$17*'CENTROCAMPISTI - GE'!D126+'CENTROCAMPISTI - GE'!E126*'Pesi e Budget Iniziale'!$D$18+'CENTROCAMPISTI - GE'!F126*'Pesi e Budget Iniziale'!$D$19+'Pesi e Budget Iniziale'!$D$20*'CENTROCAMPISTI - GE'!G126+'CENTROCAMPISTI - GE'!H126*'Pesi e Budget Iniziale'!$D$21+'Pesi e Budget Iniziale'!$D$22*VLOOKUP(B126,SQUADRE!$A$2:$B$21,2,FALSE)+VLOOKUP(B126,'FATTORE CASA'!$A$2:$B$21,2,FALSE)*'Pesi e Budget Iniziale'!$D$23+'Pesi e Budget Iniziale'!$D$24*VLOOKUP(B126,ALLENATORE!$A$2:$B$21,2,FALSE)</f>
        <v>57.410399999999996</v>
      </c>
      <c r="M126" s="19">
        <f t="shared" si="3"/>
        <v>-38.101609293549217</v>
      </c>
      <c r="N126" s="19">
        <f t="shared" si="1"/>
        <v>1</v>
      </c>
      <c r="P126" s="17"/>
    </row>
    <row r="127" spans="1:16" ht="12.75" customHeight="1" x14ac:dyDescent="0.15">
      <c r="A127" s="10" t="s">
        <v>510</v>
      </c>
      <c r="B127" s="34" t="s">
        <v>102</v>
      </c>
      <c r="C127" s="34">
        <v>8</v>
      </c>
      <c r="D127" s="34">
        <v>7</v>
      </c>
      <c r="E127" s="34">
        <v>5</v>
      </c>
      <c r="F127" s="34">
        <v>5</v>
      </c>
      <c r="G127" s="34">
        <v>5</v>
      </c>
      <c r="H127" s="34">
        <v>4</v>
      </c>
      <c r="I127" s="18">
        <f>C127*'Pesi e Budget Iniziale'!$B$16+'Pesi e Budget Iniziale'!$B$17*'CENTROCAMPISTI - GE'!D127+'CENTROCAMPISTI - GE'!E127*'Pesi e Budget Iniziale'!$B$18+'CENTROCAMPISTI - GE'!F127*'Pesi e Budget Iniziale'!$B$19+'Pesi e Budget Iniziale'!$B$20*'CENTROCAMPISTI - GE'!G127+'CENTROCAMPISTI - GE'!H127*'Pesi e Budget Iniziale'!$B$21+'Pesi e Budget Iniziale'!$B$22*VLOOKUP(B127,SQUADRE!$A$2:$B$21,2,FALSE)+VLOOKUP(B127,'FATTORE CASA'!$A$2:$B$21,2,FALSE)*'Pesi e Budget Iniziale'!$B$23+'Pesi e Budget Iniziale'!$B$24*VLOOKUP(B127,ALLENATORE!$A$2:$B$21,2,FALSE)</f>
        <v>59.197099999999999</v>
      </c>
      <c r="J127" s="19">
        <f t="shared" si="2"/>
        <v>-29.498603743496602</v>
      </c>
      <c r="K127" s="19">
        <f t="shared" si="0"/>
        <v>1</v>
      </c>
      <c r="L127" s="18">
        <f>C127*'Pesi e Budget Iniziale'!$D$16+'Pesi e Budget Iniziale'!$D$17*'CENTROCAMPISTI - GE'!D127+'CENTROCAMPISTI - GE'!E127*'Pesi e Budget Iniziale'!$D$18+'CENTROCAMPISTI - GE'!F127*'Pesi e Budget Iniziale'!$D$19+'Pesi e Budget Iniziale'!$D$20*'CENTROCAMPISTI - GE'!G127+'CENTROCAMPISTI - GE'!H127*'Pesi e Budget Iniziale'!$D$21+'Pesi e Budget Iniziale'!$D$22*VLOOKUP(B127,SQUADRE!$A$2:$B$21,2,FALSE)+VLOOKUP(B127,'FATTORE CASA'!$A$2:$B$21,2,FALSE)*'Pesi e Budget Iniziale'!$D$23+'Pesi e Budget Iniziale'!$D$24*VLOOKUP(B127,ALLENATORE!$A$2:$B$21,2,FALSE)</f>
        <v>57.197099999999999</v>
      </c>
      <c r="M127" s="19">
        <f t="shared" si="3"/>
        <v>-38.747147933562701</v>
      </c>
      <c r="N127" s="19">
        <f t="shared" si="1"/>
        <v>1</v>
      </c>
      <c r="P127" s="15"/>
    </row>
    <row r="128" spans="1:16" ht="12.75" customHeight="1" x14ac:dyDescent="0.15">
      <c r="A128" s="10" t="s">
        <v>512</v>
      </c>
      <c r="B128" s="34" t="s">
        <v>98</v>
      </c>
      <c r="C128" s="34">
        <v>8</v>
      </c>
      <c r="D128" s="34">
        <v>5</v>
      </c>
      <c r="E128" s="34">
        <v>6</v>
      </c>
      <c r="F128" s="34">
        <v>6</v>
      </c>
      <c r="G128" s="34">
        <v>5</v>
      </c>
      <c r="H128" s="34">
        <v>4</v>
      </c>
      <c r="I128" s="18">
        <f>C128*'Pesi e Budget Iniziale'!$B$16+'Pesi e Budget Iniziale'!$B$17*'CENTROCAMPISTI - GE'!D128+'CENTROCAMPISTI - GE'!E128*'Pesi e Budget Iniziale'!$B$18+'CENTROCAMPISTI - GE'!F128*'Pesi e Budget Iniziale'!$B$19+'Pesi e Budget Iniziale'!$B$20*'CENTROCAMPISTI - GE'!G128+'CENTROCAMPISTI - GE'!H128*'Pesi e Budget Iniziale'!$B$21+'Pesi e Budget Iniziale'!$B$22*VLOOKUP(B128,SQUADRE!$A$2:$B$21,2,FALSE)+VLOOKUP(B128,'FATTORE CASA'!$A$2:$B$21,2,FALSE)*'Pesi e Budget Iniziale'!$B$23+'Pesi e Budget Iniziale'!$B$24*VLOOKUP(B128,ALLENATORE!$A$2:$B$21,2,FALSE)</f>
        <v>62.568600000000004</v>
      </c>
      <c r="J128" s="19">
        <f t="shared" si="2"/>
        <v>-20.29232186352003</v>
      </c>
      <c r="K128" s="19">
        <f t="shared" si="0"/>
        <v>1</v>
      </c>
      <c r="L128" s="18">
        <f>C128*'Pesi e Budget Iniziale'!$D$16+'Pesi e Budget Iniziale'!$D$17*'CENTROCAMPISTI - GE'!D128+'CENTROCAMPISTI - GE'!E128*'Pesi e Budget Iniziale'!$D$18+'CENTROCAMPISTI - GE'!F128*'Pesi e Budget Iniziale'!$D$19+'Pesi e Budget Iniziale'!$D$20*'CENTROCAMPISTI - GE'!G128+'CENTROCAMPISTI - GE'!H128*'Pesi e Budget Iniziale'!$D$21+'Pesi e Budget Iniziale'!$D$22*VLOOKUP(B128,SQUADRE!$A$2:$B$21,2,FALSE)+VLOOKUP(B128,'FATTORE CASA'!$A$2:$B$21,2,FALSE)*'Pesi e Budget Iniziale'!$D$23+'Pesi e Budget Iniziale'!$D$24*VLOOKUP(B128,ALLENATORE!$A$2:$B$21,2,FALSE)</f>
        <v>60.168599999999998</v>
      </c>
      <c r="M128" s="19">
        <f t="shared" si="3"/>
        <v>-29.754095571630529</v>
      </c>
      <c r="N128" s="19">
        <f t="shared" si="1"/>
        <v>1</v>
      </c>
      <c r="P128" s="17"/>
    </row>
    <row r="129" spans="1:16" ht="12.75" customHeight="1" x14ac:dyDescent="0.15">
      <c r="A129" s="10" t="s">
        <v>514</v>
      </c>
      <c r="B129" s="34" t="s">
        <v>107</v>
      </c>
      <c r="C129" s="34">
        <v>6</v>
      </c>
      <c r="D129" s="34">
        <v>5</v>
      </c>
      <c r="E129" s="34">
        <v>6</v>
      </c>
      <c r="F129" s="34">
        <v>6</v>
      </c>
      <c r="G129" s="34">
        <v>6</v>
      </c>
      <c r="H129" s="34">
        <v>5</v>
      </c>
      <c r="I129" s="18">
        <f>C129*'Pesi e Budget Iniziale'!$B$16+'Pesi e Budget Iniziale'!$B$17*'CENTROCAMPISTI - GE'!D129+'CENTROCAMPISTI - GE'!E129*'Pesi e Budget Iniziale'!$B$18+'CENTROCAMPISTI - GE'!F129*'Pesi e Budget Iniziale'!$B$19+'Pesi e Budget Iniziale'!$B$20*'CENTROCAMPISTI - GE'!G129+'CENTROCAMPISTI - GE'!H129*'Pesi e Budget Iniziale'!$B$21+'Pesi e Budget Iniziale'!$B$22*VLOOKUP(B129,SQUADRE!$A$2:$B$21,2,FALSE)+VLOOKUP(B129,'FATTORE CASA'!$A$2:$B$21,2,FALSE)*'Pesi e Budget Iniziale'!$B$23+'Pesi e Budget Iniziale'!$B$24*VLOOKUP(B129,ALLENATORE!$A$2:$B$21,2,FALSE)</f>
        <v>58.702099999999994</v>
      </c>
      <c r="J129" s="19">
        <f t="shared" si="2"/>
        <v>-30.85026013696789</v>
      </c>
      <c r="K129" s="19">
        <f t="shared" si="0"/>
        <v>1</v>
      </c>
      <c r="L129" s="18">
        <f>C129*'Pesi e Budget Iniziale'!$D$16+'Pesi e Budget Iniziale'!$D$17*'CENTROCAMPISTI - GE'!D129+'CENTROCAMPISTI - GE'!E129*'Pesi e Budget Iniziale'!$D$18+'CENTROCAMPISTI - GE'!F129*'Pesi e Budget Iniziale'!$D$19+'Pesi e Budget Iniziale'!$D$20*'CENTROCAMPISTI - GE'!G129+'CENTROCAMPISTI - GE'!H129*'Pesi e Budget Iniziale'!$D$21+'Pesi e Budget Iniziale'!$D$22*VLOOKUP(B129,SQUADRE!$A$2:$B$21,2,FALSE)+VLOOKUP(B129,'FATTORE CASA'!$A$2:$B$21,2,FALSE)*'Pesi e Budget Iniziale'!$D$23+'Pesi e Budget Iniziale'!$D$24*VLOOKUP(B129,ALLENATORE!$A$2:$B$21,2,FALSE)</f>
        <v>56.302099999999996</v>
      </c>
      <c r="M129" s="19">
        <f t="shared" si="3"/>
        <v>-41.455807487299637</v>
      </c>
      <c r="N129" s="19">
        <f t="shared" si="1"/>
        <v>1</v>
      </c>
      <c r="P129" s="17"/>
    </row>
    <row r="130" spans="1:16" ht="12.75" customHeight="1" x14ac:dyDescent="0.15">
      <c r="A130" s="10" t="s">
        <v>515</v>
      </c>
      <c r="B130" s="34" t="s">
        <v>52</v>
      </c>
      <c r="C130" s="34">
        <v>9</v>
      </c>
      <c r="D130" s="34">
        <v>5</v>
      </c>
      <c r="E130" s="34">
        <v>7</v>
      </c>
      <c r="F130" s="34">
        <v>5</v>
      </c>
      <c r="G130" s="34">
        <v>4</v>
      </c>
      <c r="H130" s="34">
        <v>4</v>
      </c>
      <c r="I130" s="18">
        <f>C130*'Pesi e Budget Iniziale'!$B$16+'Pesi e Budget Iniziale'!$B$17*'CENTROCAMPISTI - GE'!D130+'CENTROCAMPISTI - GE'!E130*'Pesi e Budget Iniziale'!$B$18+'CENTROCAMPISTI - GE'!F130*'Pesi e Budget Iniziale'!$B$19+'Pesi e Budget Iniziale'!$B$20*'CENTROCAMPISTI - GE'!G130+'CENTROCAMPISTI - GE'!H130*'Pesi e Budget Iniziale'!$B$21+'Pesi e Budget Iniziale'!$B$22*VLOOKUP(B130,SQUADRE!$A$2:$B$21,2,FALSE)+VLOOKUP(B130,'FATTORE CASA'!$A$2:$B$21,2,FALSE)*'Pesi e Budget Iniziale'!$B$23+'Pesi e Budget Iniziale'!$B$24*VLOOKUP(B130,ALLENATORE!$A$2:$B$21,2,FALSE)</f>
        <v>69.996099999999998</v>
      </c>
      <c r="J130" s="19">
        <f t="shared" si="2"/>
        <v>-1.0649414009165525E-2</v>
      </c>
      <c r="K130" s="19">
        <f t="shared" si="0"/>
        <v>1</v>
      </c>
      <c r="L130" s="18">
        <f>C130*'Pesi e Budget Iniziale'!$D$16+'Pesi e Budget Iniziale'!$D$17*'CENTROCAMPISTI - GE'!D130+'CENTROCAMPISTI - GE'!E130*'Pesi e Budget Iniziale'!$D$18+'CENTROCAMPISTI - GE'!F130*'Pesi e Budget Iniziale'!$D$19+'Pesi e Budget Iniziale'!$D$20*'CENTROCAMPISTI - GE'!G130+'CENTROCAMPISTI - GE'!H130*'Pesi e Budget Iniziale'!$D$21+'Pesi e Budget Iniziale'!$D$22*VLOOKUP(B130,SQUADRE!$A$2:$B$21,2,FALSE)+VLOOKUP(B130,'FATTORE CASA'!$A$2:$B$21,2,FALSE)*'Pesi e Budget Iniziale'!$D$23+'Pesi e Budget Iniziale'!$D$24*VLOOKUP(B130,ALLENATORE!$A$2:$B$21,2,FALSE)</f>
        <v>67.296099999999996</v>
      </c>
      <c r="M130" s="19">
        <f t="shared" si="3"/>
        <v>-8.1831782875411392</v>
      </c>
      <c r="N130" s="19">
        <f t="shared" si="1"/>
        <v>1</v>
      </c>
      <c r="P130" s="17"/>
    </row>
    <row r="131" spans="1:16" ht="12.75" customHeight="1" x14ac:dyDescent="0.15">
      <c r="A131" s="10" t="s">
        <v>517</v>
      </c>
      <c r="B131" s="34" t="s">
        <v>52</v>
      </c>
      <c r="C131" s="34">
        <v>9</v>
      </c>
      <c r="D131" s="34">
        <v>5</v>
      </c>
      <c r="E131" s="34">
        <v>7</v>
      </c>
      <c r="F131" s="34">
        <v>5</v>
      </c>
      <c r="G131" s="34">
        <v>3</v>
      </c>
      <c r="H131" s="34">
        <v>5</v>
      </c>
      <c r="I131" s="18">
        <f>C131*'Pesi e Budget Iniziale'!$B$16+'Pesi e Budget Iniziale'!$B$17*'CENTROCAMPISTI - GE'!D131+'CENTROCAMPISTI - GE'!E131*'Pesi e Budget Iniziale'!$B$18+'CENTROCAMPISTI - GE'!F131*'Pesi e Budget Iniziale'!$B$19+'Pesi e Budget Iniziale'!$B$20*'CENTROCAMPISTI - GE'!G131+'CENTROCAMPISTI - GE'!H131*'Pesi e Budget Iniziale'!$B$21+'Pesi e Budget Iniziale'!$B$22*VLOOKUP(B131,SQUADRE!$A$2:$B$21,2,FALSE)+VLOOKUP(B131,'FATTORE CASA'!$A$2:$B$21,2,FALSE)*'Pesi e Budget Iniziale'!$B$23+'Pesi e Budget Iniziale'!$B$24*VLOOKUP(B131,ALLENATORE!$A$2:$B$21,2,FALSE)</f>
        <v>69.996099999999998</v>
      </c>
      <c r="J131" s="19">
        <f t="shared" si="2"/>
        <v>-1.0649414009165525E-2</v>
      </c>
      <c r="K131" s="19">
        <f t="shared" si="0"/>
        <v>1</v>
      </c>
      <c r="L131" s="18">
        <f>C131*'Pesi e Budget Iniziale'!$D$16+'Pesi e Budget Iniziale'!$D$17*'CENTROCAMPISTI - GE'!D131+'CENTROCAMPISTI - GE'!E131*'Pesi e Budget Iniziale'!$D$18+'CENTROCAMPISTI - GE'!F131*'Pesi e Budget Iniziale'!$D$19+'Pesi e Budget Iniziale'!$D$20*'CENTROCAMPISTI - GE'!G131+'CENTROCAMPISTI - GE'!H131*'Pesi e Budget Iniziale'!$D$21+'Pesi e Budget Iniziale'!$D$22*VLOOKUP(B131,SQUADRE!$A$2:$B$21,2,FALSE)+VLOOKUP(B131,'FATTORE CASA'!$A$2:$B$21,2,FALSE)*'Pesi e Budget Iniziale'!$D$23+'Pesi e Budget Iniziale'!$D$24*VLOOKUP(B131,ALLENATORE!$A$2:$B$21,2,FALSE)</f>
        <v>67.296099999999996</v>
      </c>
      <c r="M131" s="19">
        <f t="shared" si="3"/>
        <v>-8.1831782875411392</v>
      </c>
      <c r="N131" s="19">
        <f t="shared" si="1"/>
        <v>1</v>
      </c>
      <c r="P131" s="17"/>
    </row>
    <row r="132" spans="1:16" ht="12.75" customHeight="1" x14ac:dyDescent="0.15">
      <c r="A132" s="10" t="s">
        <v>519</v>
      </c>
      <c r="B132" s="34" t="s">
        <v>121</v>
      </c>
      <c r="C132" s="34">
        <v>7</v>
      </c>
      <c r="D132" s="34">
        <v>4</v>
      </c>
      <c r="E132" s="34">
        <v>6</v>
      </c>
      <c r="F132" s="34">
        <v>5</v>
      </c>
      <c r="G132" s="34">
        <v>7</v>
      </c>
      <c r="H132" s="34">
        <v>5</v>
      </c>
      <c r="I132" s="18">
        <f>C132*'Pesi e Budget Iniziale'!$B$16+'Pesi e Budget Iniziale'!$B$17*'CENTROCAMPISTI - GE'!D132+'CENTROCAMPISTI - GE'!E132*'Pesi e Budget Iniziale'!$B$18+'CENTROCAMPISTI - GE'!F132*'Pesi e Budget Iniziale'!$B$19+'Pesi e Budget Iniziale'!$B$20*'CENTROCAMPISTI - GE'!G132+'CENTROCAMPISTI - GE'!H132*'Pesi e Budget Iniziale'!$B$21+'Pesi e Budget Iniziale'!$B$22*VLOOKUP(B132,SQUADRE!$A$2:$B$21,2,FALSE)+VLOOKUP(B132,'FATTORE CASA'!$A$2:$B$21,2,FALSE)*'Pesi e Budget Iniziale'!$B$23+'Pesi e Budget Iniziale'!$B$24*VLOOKUP(B132,ALLENATORE!$A$2:$B$21,2,FALSE)</f>
        <v>61.414699999999996</v>
      </c>
      <c r="J132" s="19">
        <f t="shared" si="2"/>
        <v>-23.443183100745301</v>
      </c>
      <c r="K132" s="19">
        <f t="shared" si="0"/>
        <v>1</v>
      </c>
      <c r="L132" s="18">
        <f>C132*'Pesi e Budget Iniziale'!$D$16+'Pesi e Budget Iniziale'!$D$17*'CENTROCAMPISTI - GE'!D132+'CENTROCAMPISTI - GE'!E132*'Pesi e Budget Iniziale'!$D$18+'CENTROCAMPISTI - GE'!F132*'Pesi e Budget Iniziale'!$D$19+'Pesi e Budget Iniziale'!$D$20*'CENTROCAMPISTI - GE'!G132+'CENTROCAMPISTI - GE'!H132*'Pesi e Budget Iniziale'!$D$21+'Pesi e Budget Iniziale'!$D$22*VLOOKUP(B132,SQUADRE!$A$2:$B$21,2,FALSE)+VLOOKUP(B132,'FATTORE CASA'!$A$2:$B$21,2,FALSE)*'Pesi e Budget Iniziale'!$D$23+'Pesi e Budget Iniziale'!$D$24*VLOOKUP(B132,ALLENATORE!$A$2:$B$21,2,FALSE)</f>
        <v>59.064699999999995</v>
      </c>
      <c r="M132" s="19">
        <f t="shared" si="3"/>
        <v>-33.094977450256465</v>
      </c>
      <c r="N132" s="19">
        <f t="shared" si="1"/>
        <v>1</v>
      </c>
      <c r="P132" s="17"/>
    </row>
    <row r="133" spans="1:16" ht="12.75" customHeight="1" x14ac:dyDescent="0.15">
      <c r="A133" s="10" t="s">
        <v>521</v>
      </c>
      <c r="B133" s="34" t="s">
        <v>87</v>
      </c>
      <c r="C133" s="34">
        <v>9</v>
      </c>
      <c r="D133" s="34">
        <v>4</v>
      </c>
      <c r="E133" s="34">
        <v>6</v>
      </c>
      <c r="F133" s="34">
        <v>5</v>
      </c>
      <c r="G133" s="34">
        <v>5</v>
      </c>
      <c r="H133" s="34">
        <v>5</v>
      </c>
      <c r="I133" s="18">
        <f>C133*'Pesi e Budget Iniziale'!$B$16+'Pesi e Budget Iniziale'!$B$17*'CENTROCAMPISTI - GE'!D133+'CENTROCAMPISTI - GE'!E133*'Pesi e Budget Iniziale'!$B$18+'CENTROCAMPISTI - GE'!F133*'Pesi e Budget Iniziale'!$B$19+'Pesi e Budget Iniziale'!$B$20*'CENTROCAMPISTI - GE'!G133+'CENTROCAMPISTI - GE'!H133*'Pesi e Budget Iniziale'!$B$21+'Pesi e Budget Iniziale'!$B$22*VLOOKUP(B133,SQUADRE!$A$2:$B$21,2,FALSE)+VLOOKUP(B133,'FATTORE CASA'!$A$2:$B$21,2,FALSE)*'Pesi e Budget Iniziale'!$B$23+'Pesi e Budget Iniziale'!$B$24*VLOOKUP(B133,ALLENATORE!$A$2:$B$21,2,FALSE)</f>
        <v>65.687200000000004</v>
      </c>
      <c r="J133" s="19">
        <f t="shared" si="2"/>
        <v>-11.776613522753337</v>
      </c>
      <c r="K133" s="19">
        <f t="shared" si="0"/>
        <v>1</v>
      </c>
      <c r="L133" s="18">
        <f>C133*'Pesi e Budget Iniziale'!$D$16+'Pesi e Budget Iniziale'!$D$17*'CENTROCAMPISTI - GE'!D133+'CENTROCAMPISTI - GE'!E133*'Pesi e Budget Iniziale'!$D$18+'CENTROCAMPISTI - GE'!F133*'Pesi e Budget Iniziale'!$D$19+'Pesi e Budget Iniziale'!$D$20*'CENTROCAMPISTI - GE'!G133+'CENTROCAMPISTI - GE'!H133*'Pesi e Budget Iniziale'!$D$21+'Pesi e Budget Iniziale'!$D$22*VLOOKUP(B133,SQUADRE!$A$2:$B$21,2,FALSE)+VLOOKUP(B133,'FATTORE CASA'!$A$2:$B$21,2,FALSE)*'Pesi e Budget Iniziale'!$D$23+'Pesi e Budget Iniziale'!$D$24*VLOOKUP(B133,ALLENATORE!$A$2:$B$21,2,FALSE)</f>
        <v>63.337199999999996</v>
      </c>
      <c r="M133" s="19">
        <f t="shared" si="3"/>
        <v>-20.164532820825102</v>
      </c>
      <c r="N133" s="19">
        <f t="shared" si="1"/>
        <v>1</v>
      </c>
      <c r="P133" s="12"/>
    </row>
    <row r="134" spans="1:16" ht="12.75" customHeight="1" x14ac:dyDescent="0.15">
      <c r="A134" s="10" t="s">
        <v>523</v>
      </c>
      <c r="B134" s="34" t="s">
        <v>117</v>
      </c>
      <c r="C134" s="34">
        <v>7</v>
      </c>
      <c r="D134" s="34">
        <v>5</v>
      </c>
      <c r="E134" s="34">
        <v>6</v>
      </c>
      <c r="F134" s="34">
        <v>5</v>
      </c>
      <c r="G134" s="34">
        <v>6</v>
      </c>
      <c r="H134" s="34">
        <v>5</v>
      </c>
      <c r="I134" s="18">
        <f>C134*'Pesi e Budget Iniziale'!$B$16+'Pesi e Budget Iniziale'!$B$17*'CENTROCAMPISTI - GE'!D134+'CENTROCAMPISTI - GE'!E134*'Pesi e Budget Iniziale'!$B$18+'CENTROCAMPISTI - GE'!F134*'Pesi e Budget Iniziale'!$B$19+'Pesi e Budget Iniziale'!$B$20*'CENTROCAMPISTI - GE'!G134+'CENTROCAMPISTI - GE'!H134*'Pesi e Budget Iniziale'!$B$21+'Pesi e Budget Iniziale'!$B$22*VLOOKUP(B134,SQUADRE!$A$2:$B$21,2,FALSE)+VLOOKUP(B134,'FATTORE CASA'!$A$2:$B$21,2,FALSE)*'Pesi e Budget Iniziale'!$B$23+'Pesi e Budget Iniziale'!$B$24*VLOOKUP(B134,ALLENATORE!$A$2:$B$21,2,FALSE)</f>
        <v>65.433400000000006</v>
      </c>
      <c r="J134" s="19">
        <f t="shared" si="2"/>
        <v>-12.469644619042242</v>
      </c>
      <c r="K134" s="19">
        <f t="shared" si="0"/>
        <v>1</v>
      </c>
      <c r="L134" s="18">
        <f>C134*'Pesi e Budget Iniziale'!$D$16+'Pesi e Budget Iniziale'!$D$17*'CENTROCAMPISTI - GE'!D134+'CENTROCAMPISTI - GE'!E134*'Pesi e Budget Iniziale'!$D$18+'CENTROCAMPISTI - GE'!F134*'Pesi e Budget Iniziale'!$D$19+'Pesi e Budget Iniziale'!$D$20*'CENTROCAMPISTI - GE'!G134+'CENTROCAMPISTI - GE'!H134*'Pesi e Budget Iniziale'!$D$21+'Pesi e Budget Iniziale'!$D$22*VLOOKUP(B134,SQUADRE!$A$2:$B$21,2,FALSE)+VLOOKUP(B134,'FATTORE CASA'!$A$2:$B$21,2,FALSE)*'Pesi e Budget Iniziale'!$D$23+'Pesi e Budget Iniziale'!$D$24*VLOOKUP(B134,ALLENATORE!$A$2:$B$21,2,FALSE)</f>
        <v>63.083400000000005</v>
      </c>
      <c r="M134" s="19">
        <f t="shared" si="3"/>
        <v>-20.932642088689249</v>
      </c>
      <c r="N134" s="19">
        <f t="shared" si="1"/>
        <v>1</v>
      </c>
      <c r="P134" s="17"/>
    </row>
    <row r="135" spans="1:16" ht="12.75" customHeight="1" x14ac:dyDescent="0.15">
      <c r="A135" s="10" t="s">
        <v>92</v>
      </c>
      <c r="B135" s="34" t="s">
        <v>85</v>
      </c>
      <c r="C135" s="34">
        <v>8</v>
      </c>
      <c r="D135" s="34">
        <v>4</v>
      </c>
      <c r="E135" s="34">
        <v>6</v>
      </c>
      <c r="F135" s="34">
        <v>6</v>
      </c>
      <c r="G135" s="34">
        <v>6</v>
      </c>
      <c r="H135" s="34">
        <v>4</v>
      </c>
      <c r="I135" s="18">
        <f>C135*'Pesi e Budget Iniziale'!$B$16+'Pesi e Budget Iniziale'!$B$17*'CENTROCAMPISTI - GE'!D135+'CENTROCAMPISTI - GE'!E135*'Pesi e Budget Iniziale'!$B$18+'CENTROCAMPISTI - GE'!F135*'Pesi e Budget Iniziale'!$B$19+'Pesi e Budget Iniziale'!$B$20*'CENTROCAMPISTI - GE'!G135+'CENTROCAMPISTI - GE'!H135*'Pesi e Budget Iniziale'!$B$21+'Pesi e Budget Iniziale'!$B$22*VLOOKUP(B135,SQUADRE!$A$2:$B$21,2,FALSE)+VLOOKUP(B135,'FATTORE CASA'!$A$2:$B$21,2,FALSE)*'Pesi e Budget Iniziale'!$B$23+'Pesi e Budget Iniziale'!$B$24*VLOOKUP(B135,ALLENATORE!$A$2:$B$21,2,FALSE)</f>
        <v>61.956899999999997</v>
      </c>
      <c r="J135" s="19">
        <f t="shared" si="2"/>
        <v>-21.962641491573336</v>
      </c>
      <c r="K135" s="19">
        <f t="shared" si="0"/>
        <v>1</v>
      </c>
      <c r="L135" s="18">
        <f>C135*'Pesi e Budget Iniziale'!$D$16+'Pesi e Budget Iniziale'!$D$17*'CENTROCAMPISTI - GE'!D135+'CENTROCAMPISTI - GE'!E135*'Pesi e Budget Iniziale'!$D$18+'CENTROCAMPISTI - GE'!F135*'Pesi e Budget Iniziale'!$D$19+'Pesi e Budget Iniziale'!$D$20*'CENTROCAMPISTI - GE'!G135+'CENTROCAMPISTI - GE'!H135*'Pesi e Budget Iniziale'!$D$21+'Pesi e Budget Iniziale'!$D$22*VLOOKUP(B135,SQUADRE!$A$2:$B$21,2,FALSE)+VLOOKUP(B135,'FATTORE CASA'!$A$2:$B$21,2,FALSE)*'Pesi e Budget Iniziale'!$D$23+'Pesi e Budget Iniziale'!$D$24*VLOOKUP(B135,ALLENATORE!$A$2:$B$21,2,FALSE)</f>
        <v>59.556899999999999</v>
      </c>
      <c r="M135" s="19">
        <f t="shared" si="3"/>
        <v>-31.605366017463908</v>
      </c>
      <c r="N135" s="19">
        <f t="shared" si="1"/>
        <v>1</v>
      </c>
      <c r="P135" s="17"/>
    </row>
    <row r="136" spans="1:16" ht="12.75" customHeight="1" x14ac:dyDescent="0.15">
      <c r="A136" s="10" t="s">
        <v>528</v>
      </c>
      <c r="B136" s="34" t="s">
        <v>121</v>
      </c>
      <c r="C136" s="34">
        <v>7</v>
      </c>
      <c r="D136" s="34">
        <v>4</v>
      </c>
      <c r="E136" s="34">
        <v>5</v>
      </c>
      <c r="F136" s="34">
        <v>6</v>
      </c>
      <c r="G136" s="34">
        <v>7</v>
      </c>
      <c r="H136" s="34">
        <v>5</v>
      </c>
      <c r="I136" s="18">
        <f>C136*'Pesi e Budget Iniziale'!$B$16+'Pesi e Budget Iniziale'!$B$17*'CENTROCAMPISTI - GE'!D136+'CENTROCAMPISTI - GE'!E136*'Pesi e Budget Iniziale'!$B$18+'CENTROCAMPISTI - GE'!F136*'Pesi e Budget Iniziale'!$B$19+'Pesi e Budget Iniziale'!$B$20*'CENTROCAMPISTI - GE'!G136+'CENTROCAMPISTI - GE'!H136*'Pesi e Budget Iniziale'!$B$21+'Pesi e Budget Iniziale'!$B$22*VLOOKUP(B136,SQUADRE!$A$2:$B$21,2,FALSE)+VLOOKUP(B136,'FATTORE CASA'!$A$2:$B$21,2,FALSE)*'Pesi e Budget Iniziale'!$B$23+'Pesi e Budget Iniziale'!$B$24*VLOOKUP(B136,ALLENATORE!$A$2:$B$21,2,FALSE)</f>
        <v>61.302199999999999</v>
      </c>
      <c r="J136" s="19">
        <f t="shared" si="2"/>
        <v>-23.750377735625122</v>
      </c>
      <c r="K136" s="19">
        <f t="shared" si="0"/>
        <v>1</v>
      </c>
      <c r="L136" s="18">
        <f>C136*'Pesi e Budget Iniziale'!$D$16+'Pesi e Budget Iniziale'!$D$17*'CENTROCAMPISTI - GE'!D136+'CENTROCAMPISTI - GE'!E136*'Pesi e Budget Iniziale'!$D$18+'CENTROCAMPISTI - GE'!F136*'Pesi e Budget Iniziale'!$D$19+'Pesi e Budget Iniziale'!$D$20*'CENTROCAMPISTI - GE'!G136+'CENTROCAMPISTI - GE'!H136*'Pesi e Budget Iniziale'!$D$21+'Pesi e Budget Iniziale'!$D$22*VLOOKUP(B136,SQUADRE!$A$2:$B$21,2,FALSE)+VLOOKUP(B136,'FATTORE CASA'!$A$2:$B$21,2,FALSE)*'Pesi e Budget Iniziale'!$D$23+'Pesi e Budget Iniziale'!$D$24*VLOOKUP(B136,ALLENATORE!$A$2:$B$21,2,FALSE)</f>
        <v>59.252199999999995</v>
      </c>
      <c r="M136" s="19">
        <f t="shared" si="3"/>
        <v>-32.527520839836697</v>
      </c>
      <c r="N136" s="19">
        <f t="shared" si="1"/>
        <v>1</v>
      </c>
      <c r="P136" s="17"/>
    </row>
    <row r="137" spans="1:16" ht="12.75" customHeight="1" x14ac:dyDescent="0.15">
      <c r="A137" s="10" t="s">
        <v>539</v>
      </c>
      <c r="B137" s="34" t="s">
        <v>107</v>
      </c>
      <c r="C137" s="34">
        <v>6</v>
      </c>
      <c r="D137" s="34">
        <v>5</v>
      </c>
      <c r="E137" s="34">
        <v>6</v>
      </c>
      <c r="F137" s="34">
        <v>6</v>
      </c>
      <c r="G137" s="34">
        <v>6</v>
      </c>
      <c r="H137" s="34">
        <v>5</v>
      </c>
      <c r="I137" s="18">
        <f>C137*'Pesi e Budget Iniziale'!$B$16+'Pesi e Budget Iniziale'!$B$17*'CENTROCAMPISTI - GE'!D137+'CENTROCAMPISTI - GE'!E137*'Pesi e Budget Iniziale'!$B$18+'CENTROCAMPISTI - GE'!F137*'Pesi e Budget Iniziale'!$B$19+'Pesi e Budget Iniziale'!$B$20*'CENTROCAMPISTI - GE'!G137+'CENTROCAMPISTI - GE'!H137*'Pesi e Budget Iniziale'!$B$21+'Pesi e Budget Iniziale'!$B$22*VLOOKUP(B137,SQUADRE!$A$2:$B$21,2,FALSE)+VLOOKUP(B137,'FATTORE CASA'!$A$2:$B$21,2,FALSE)*'Pesi e Budget Iniziale'!$B$23+'Pesi e Budget Iniziale'!$B$24*VLOOKUP(B137,ALLENATORE!$A$2:$B$21,2,FALSE)</f>
        <v>58.702099999999994</v>
      </c>
      <c r="J137" s="19">
        <f t="shared" si="2"/>
        <v>-30.85026013696789</v>
      </c>
      <c r="K137" s="19">
        <f t="shared" si="0"/>
        <v>1</v>
      </c>
      <c r="L137" s="18">
        <f>C137*'Pesi e Budget Iniziale'!$D$16+'Pesi e Budget Iniziale'!$D$17*'CENTROCAMPISTI - GE'!D137+'CENTROCAMPISTI - GE'!E137*'Pesi e Budget Iniziale'!$D$18+'CENTROCAMPISTI - GE'!F137*'Pesi e Budget Iniziale'!$D$19+'Pesi e Budget Iniziale'!$D$20*'CENTROCAMPISTI - GE'!G137+'CENTROCAMPISTI - GE'!H137*'Pesi e Budget Iniziale'!$D$21+'Pesi e Budget Iniziale'!$D$22*VLOOKUP(B137,SQUADRE!$A$2:$B$21,2,FALSE)+VLOOKUP(B137,'FATTORE CASA'!$A$2:$B$21,2,FALSE)*'Pesi e Budget Iniziale'!$D$23+'Pesi e Budget Iniziale'!$D$24*VLOOKUP(B137,ALLENATORE!$A$2:$B$21,2,FALSE)</f>
        <v>56.302099999999996</v>
      </c>
      <c r="M137" s="19">
        <f t="shared" si="3"/>
        <v>-41.455807487299637</v>
      </c>
      <c r="N137" s="19">
        <f t="shared" si="1"/>
        <v>1</v>
      </c>
      <c r="P137" s="17"/>
    </row>
    <row r="138" spans="1:16" ht="12.75" customHeight="1" x14ac:dyDescent="0.15">
      <c r="A138" s="10" t="s">
        <v>540</v>
      </c>
      <c r="B138" s="34" t="s">
        <v>107</v>
      </c>
      <c r="C138" s="34">
        <v>6</v>
      </c>
      <c r="D138" s="34">
        <v>5</v>
      </c>
      <c r="E138" s="34">
        <v>6</v>
      </c>
      <c r="F138" s="34">
        <v>6</v>
      </c>
      <c r="G138" s="34">
        <v>6</v>
      </c>
      <c r="H138" s="34">
        <v>5</v>
      </c>
      <c r="I138" s="18">
        <f>C138*'Pesi e Budget Iniziale'!$B$16+'Pesi e Budget Iniziale'!$B$17*'CENTROCAMPISTI - GE'!D138+'CENTROCAMPISTI - GE'!E138*'Pesi e Budget Iniziale'!$B$18+'CENTROCAMPISTI - GE'!F138*'Pesi e Budget Iniziale'!$B$19+'Pesi e Budget Iniziale'!$B$20*'CENTROCAMPISTI - GE'!G138+'CENTROCAMPISTI - GE'!H138*'Pesi e Budget Iniziale'!$B$21+'Pesi e Budget Iniziale'!$B$22*VLOOKUP(B138,SQUADRE!$A$2:$B$21,2,FALSE)+VLOOKUP(B138,'FATTORE CASA'!$A$2:$B$21,2,FALSE)*'Pesi e Budget Iniziale'!$B$23+'Pesi e Budget Iniziale'!$B$24*VLOOKUP(B138,ALLENATORE!$A$2:$B$21,2,FALSE)</f>
        <v>58.702099999999994</v>
      </c>
      <c r="J138" s="19">
        <f t="shared" si="2"/>
        <v>-30.85026013696789</v>
      </c>
      <c r="K138" s="19">
        <f t="shared" si="0"/>
        <v>1</v>
      </c>
      <c r="L138" s="18">
        <f>C138*'Pesi e Budget Iniziale'!$D$16+'Pesi e Budget Iniziale'!$D$17*'CENTROCAMPISTI - GE'!D138+'CENTROCAMPISTI - GE'!E138*'Pesi e Budget Iniziale'!$D$18+'CENTROCAMPISTI - GE'!F138*'Pesi e Budget Iniziale'!$D$19+'Pesi e Budget Iniziale'!$D$20*'CENTROCAMPISTI - GE'!G138+'CENTROCAMPISTI - GE'!H138*'Pesi e Budget Iniziale'!$D$21+'Pesi e Budget Iniziale'!$D$22*VLOOKUP(B138,SQUADRE!$A$2:$B$21,2,FALSE)+VLOOKUP(B138,'FATTORE CASA'!$A$2:$B$21,2,FALSE)*'Pesi e Budget Iniziale'!$D$23+'Pesi e Budget Iniziale'!$D$24*VLOOKUP(B138,ALLENATORE!$A$2:$B$21,2,FALSE)</f>
        <v>56.302099999999996</v>
      </c>
      <c r="M138" s="19">
        <f t="shared" si="3"/>
        <v>-41.455807487299637</v>
      </c>
      <c r="N138" s="19">
        <f t="shared" si="1"/>
        <v>1</v>
      </c>
      <c r="P138" s="17"/>
    </row>
    <row r="139" spans="1:16" ht="12.75" customHeight="1" x14ac:dyDescent="0.15">
      <c r="A139" s="10" t="s">
        <v>542</v>
      </c>
      <c r="B139" s="34" t="s">
        <v>87</v>
      </c>
      <c r="C139" s="34">
        <v>9</v>
      </c>
      <c r="D139" s="34">
        <v>3</v>
      </c>
      <c r="E139" s="34">
        <v>6</v>
      </c>
      <c r="F139" s="34">
        <v>6</v>
      </c>
      <c r="G139" s="34">
        <v>6</v>
      </c>
      <c r="H139" s="34">
        <v>4</v>
      </c>
      <c r="I139" s="18">
        <f>C139*'Pesi e Budget Iniziale'!$B$16+'Pesi e Budget Iniziale'!$B$17*'CENTROCAMPISTI - GE'!D139+'CENTROCAMPISTI - GE'!E139*'Pesi e Budget Iniziale'!$B$18+'CENTROCAMPISTI - GE'!F139*'Pesi e Budget Iniziale'!$B$19+'Pesi e Budget Iniziale'!$B$20*'CENTROCAMPISTI - GE'!G139+'CENTROCAMPISTI - GE'!H139*'Pesi e Budget Iniziale'!$B$21+'Pesi e Budget Iniziale'!$B$22*VLOOKUP(B139,SQUADRE!$A$2:$B$21,2,FALSE)+VLOOKUP(B139,'FATTORE CASA'!$A$2:$B$21,2,FALSE)*'Pesi e Budget Iniziale'!$B$23+'Pesi e Budget Iniziale'!$B$24*VLOOKUP(B139,ALLENATORE!$A$2:$B$21,2,FALSE)</f>
        <v>65.962199999999996</v>
      </c>
      <c r="J139" s="19">
        <f t="shared" si="2"/>
        <v>-11.025693304158196</v>
      </c>
      <c r="K139" s="19">
        <f t="shared" si="0"/>
        <v>1</v>
      </c>
      <c r="L139" s="18">
        <f>C139*'Pesi e Budget Iniziale'!$D$16+'Pesi e Budget Iniziale'!$D$17*'CENTROCAMPISTI - GE'!D139+'CENTROCAMPISTI - GE'!E139*'Pesi e Budget Iniziale'!$D$18+'CENTROCAMPISTI - GE'!F139*'Pesi e Budget Iniziale'!$D$19+'Pesi e Budget Iniziale'!$D$20*'CENTROCAMPISTI - GE'!G139+'CENTROCAMPISTI - GE'!H139*'Pesi e Budget Iniziale'!$D$21+'Pesi e Budget Iniziale'!$D$22*VLOOKUP(B139,SQUADRE!$A$2:$B$21,2,FALSE)+VLOOKUP(B139,'FATTORE CASA'!$A$2:$B$21,2,FALSE)*'Pesi e Budget Iniziale'!$D$23+'Pesi e Budget Iniziale'!$D$24*VLOOKUP(B139,ALLENATORE!$A$2:$B$21,2,FALSE)</f>
        <v>63.562199999999997</v>
      </c>
      <c r="M139" s="19">
        <f t="shared" si="3"/>
        <v>-19.483584888321388</v>
      </c>
      <c r="N139" s="19">
        <f t="shared" si="1"/>
        <v>1</v>
      </c>
      <c r="P139" s="17"/>
    </row>
    <row r="140" spans="1:16" ht="12.75" customHeight="1" x14ac:dyDescent="0.15">
      <c r="A140" s="10" t="s">
        <v>544</v>
      </c>
      <c r="B140" s="34" t="s">
        <v>121</v>
      </c>
      <c r="C140" s="34">
        <v>7</v>
      </c>
      <c r="D140" s="34">
        <v>4</v>
      </c>
      <c r="E140" s="34">
        <v>5</v>
      </c>
      <c r="F140" s="34">
        <v>6</v>
      </c>
      <c r="G140" s="34">
        <v>7</v>
      </c>
      <c r="H140" s="34">
        <v>5</v>
      </c>
      <c r="I140" s="18">
        <f>C140*'Pesi e Budget Iniziale'!$B$16+'Pesi e Budget Iniziale'!$B$17*'CENTROCAMPISTI - GE'!D140+'CENTROCAMPISTI - GE'!E140*'Pesi e Budget Iniziale'!$B$18+'CENTROCAMPISTI - GE'!F140*'Pesi e Budget Iniziale'!$B$19+'Pesi e Budget Iniziale'!$B$20*'CENTROCAMPISTI - GE'!G140+'CENTROCAMPISTI - GE'!H140*'Pesi e Budget Iniziale'!$B$21+'Pesi e Budget Iniziale'!$B$22*VLOOKUP(B140,SQUADRE!$A$2:$B$21,2,FALSE)+VLOOKUP(B140,'FATTORE CASA'!$A$2:$B$21,2,FALSE)*'Pesi e Budget Iniziale'!$B$23+'Pesi e Budget Iniziale'!$B$24*VLOOKUP(B140,ALLENATORE!$A$2:$B$21,2,FALSE)</f>
        <v>61.302199999999999</v>
      </c>
      <c r="J140" s="19">
        <f t="shared" si="2"/>
        <v>-23.750377735625122</v>
      </c>
      <c r="K140" s="19">
        <f t="shared" si="0"/>
        <v>1</v>
      </c>
      <c r="L140" s="18">
        <f>C140*'Pesi e Budget Iniziale'!$D$16+'Pesi e Budget Iniziale'!$D$17*'CENTROCAMPISTI - GE'!D140+'CENTROCAMPISTI - GE'!E140*'Pesi e Budget Iniziale'!$D$18+'CENTROCAMPISTI - GE'!F140*'Pesi e Budget Iniziale'!$D$19+'Pesi e Budget Iniziale'!$D$20*'CENTROCAMPISTI - GE'!G140+'CENTROCAMPISTI - GE'!H140*'Pesi e Budget Iniziale'!$D$21+'Pesi e Budget Iniziale'!$D$22*VLOOKUP(B140,SQUADRE!$A$2:$B$21,2,FALSE)+VLOOKUP(B140,'FATTORE CASA'!$A$2:$B$21,2,FALSE)*'Pesi e Budget Iniziale'!$D$23+'Pesi e Budget Iniziale'!$D$24*VLOOKUP(B140,ALLENATORE!$A$2:$B$21,2,FALSE)</f>
        <v>59.252199999999995</v>
      </c>
      <c r="M140" s="19">
        <f t="shared" si="3"/>
        <v>-32.527520839836697</v>
      </c>
      <c r="N140" s="19">
        <f t="shared" si="1"/>
        <v>1</v>
      </c>
      <c r="P140" s="17"/>
    </row>
    <row r="141" spans="1:16" ht="12.75" customHeight="1" x14ac:dyDescent="0.15">
      <c r="A141" s="10" t="s">
        <v>550</v>
      </c>
      <c r="B141" s="34" t="s">
        <v>75</v>
      </c>
      <c r="C141" s="34">
        <v>7</v>
      </c>
      <c r="D141" s="34">
        <v>5</v>
      </c>
      <c r="E141" s="34">
        <v>7</v>
      </c>
      <c r="F141" s="34">
        <v>6</v>
      </c>
      <c r="G141" s="34">
        <v>5</v>
      </c>
      <c r="H141" s="34">
        <v>4</v>
      </c>
      <c r="I141" s="18">
        <f>C141*'Pesi e Budget Iniziale'!$B$16+'Pesi e Budget Iniziale'!$B$17*'CENTROCAMPISTI - GE'!D141+'CENTROCAMPISTI - GE'!E141*'Pesi e Budget Iniziale'!$B$18+'CENTROCAMPISTI - GE'!F141*'Pesi e Budget Iniziale'!$B$19+'Pesi e Budget Iniziale'!$B$20*'CENTROCAMPISTI - GE'!G141+'CENTROCAMPISTI - GE'!H141*'Pesi e Budget Iniziale'!$B$21+'Pesi e Budget Iniziale'!$B$22*VLOOKUP(B141,SQUADRE!$A$2:$B$21,2,FALSE)+VLOOKUP(B141,'FATTORE CASA'!$A$2:$B$21,2,FALSE)*'Pesi e Budget Iniziale'!$B$23+'Pesi e Budget Iniziale'!$B$24*VLOOKUP(B141,ALLENATORE!$A$2:$B$21,2,FALSE)</f>
        <v>61.4133</v>
      </c>
      <c r="J141" s="19">
        <f t="shared" si="2"/>
        <v>-23.447005967312691</v>
      </c>
      <c r="K141" s="19">
        <f t="shared" si="0"/>
        <v>1</v>
      </c>
      <c r="L141" s="18">
        <f>C141*'Pesi e Budget Iniziale'!$D$16+'Pesi e Budget Iniziale'!$D$17*'CENTROCAMPISTI - GE'!D141+'CENTROCAMPISTI - GE'!E141*'Pesi e Budget Iniziale'!$D$18+'CENTROCAMPISTI - GE'!F141*'Pesi e Budget Iniziale'!$D$19+'Pesi e Budget Iniziale'!$D$20*'CENTROCAMPISTI - GE'!G141+'CENTROCAMPISTI - GE'!H141*'Pesi e Budget Iniziale'!$D$21+'Pesi e Budget Iniziale'!$D$22*VLOOKUP(B141,SQUADRE!$A$2:$B$21,2,FALSE)+VLOOKUP(B141,'FATTORE CASA'!$A$2:$B$21,2,FALSE)*'Pesi e Budget Iniziale'!$D$23+'Pesi e Budget Iniziale'!$D$24*VLOOKUP(B141,ALLENATORE!$A$2:$B$21,2,FALSE)</f>
        <v>58.6633</v>
      </c>
      <c r="M141" s="19">
        <f t="shared" si="3"/>
        <v>-34.309788561843035</v>
      </c>
      <c r="N141" s="19">
        <f t="shared" si="1"/>
        <v>1</v>
      </c>
      <c r="P141" s="17"/>
    </row>
    <row r="142" spans="1:16" ht="12.75" customHeight="1" x14ac:dyDescent="0.15">
      <c r="A142" s="10" t="s">
        <v>566</v>
      </c>
      <c r="B142" s="34" t="s">
        <v>98</v>
      </c>
      <c r="C142" s="34">
        <v>9</v>
      </c>
      <c r="D142" s="34">
        <v>5</v>
      </c>
      <c r="E142" s="34">
        <v>6</v>
      </c>
      <c r="F142" s="34">
        <v>5</v>
      </c>
      <c r="G142" s="34">
        <v>5</v>
      </c>
      <c r="H142" s="34">
        <v>4</v>
      </c>
      <c r="I142" s="18">
        <f>C142*'Pesi e Budget Iniziale'!$B$16+'Pesi e Budget Iniziale'!$B$17*'CENTROCAMPISTI - GE'!D142+'CENTROCAMPISTI - GE'!E142*'Pesi e Budget Iniziale'!$B$18+'CENTROCAMPISTI - GE'!F142*'Pesi e Budget Iniziale'!$B$19+'Pesi e Budget Iniziale'!$B$20*'CENTROCAMPISTI - GE'!G142+'CENTROCAMPISTI - GE'!H142*'Pesi e Budget Iniziale'!$B$21+'Pesi e Budget Iniziale'!$B$22*VLOOKUP(B142,SQUADRE!$A$2:$B$21,2,FALSE)+VLOOKUP(B142,'FATTORE CASA'!$A$2:$B$21,2,FALSE)*'Pesi e Budget Iniziale'!$B$23+'Pesi e Budget Iniziale'!$B$24*VLOOKUP(B142,ALLENATORE!$A$2:$B$21,2,FALSE)</f>
        <v>62.414400000000001</v>
      </c>
      <c r="J142" s="19">
        <f t="shared" si="2"/>
        <v>-20.713383309728655</v>
      </c>
      <c r="K142" s="19">
        <f t="shared" si="0"/>
        <v>1</v>
      </c>
      <c r="L142" s="18">
        <f>C142*'Pesi e Budget Iniziale'!$D$16+'Pesi e Budget Iniziale'!$D$17*'CENTROCAMPISTI - GE'!D142+'CENTROCAMPISTI - GE'!E142*'Pesi e Budget Iniziale'!$D$18+'CENTROCAMPISTI - GE'!F142*'Pesi e Budget Iniziale'!$D$19+'Pesi e Budget Iniziale'!$D$20*'CENTROCAMPISTI - GE'!G142+'CENTROCAMPISTI - GE'!H142*'Pesi e Budget Iniziale'!$D$21+'Pesi e Budget Iniziale'!$D$22*VLOOKUP(B142,SQUADRE!$A$2:$B$21,2,FALSE)+VLOOKUP(B142,'FATTORE CASA'!$A$2:$B$21,2,FALSE)*'Pesi e Budget Iniziale'!$D$23+'Pesi e Budget Iniziale'!$D$24*VLOOKUP(B142,ALLENATORE!$A$2:$B$21,2,FALSE)</f>
        <v>60.064399999999999</v>
      </c>
      <c r="M142" s="19">
        <f t="shared" si="3"/>
        <v>-30.069450125261113</v>
      </c>
      <c r="N142" s="19">
        <f t="shared" si="1"/>
        <v>1</v>
      </c>
      <c r="P142" s="17"/>
    </row>
    <row r="143" spans="1:16" ht="12.75" customHeight="1" x14ac:dyDescent="0.15">
      <c r="A143" s="10" t="s">
        <v>573</v>
      </c>
      <c r="B143" s="34" t="s">
        <v>85</v>
      </c>
      <c r="C143" s="34">
        <v>8</v>
      </c>
      <c r="D143" s="34">
        <v>5</v>
      </c>
      <c r="E143" s="34">
        <v>6</v>
      </c>
      <c r="F143" s="34">
        <v>5</v>
      </c>
      <c r="G143" s="34">
        <v>5</v>
      </c>
      <c r="H143" s="34">
        <v>5</v>
      </c>
      <c r="I143" s="18">
        <f>C143*'Pesi e Budget Iniziale'!$B$16+'Pesi e Budget Iniziale'!$B$17*'CENTROCAMPISTI - GE'!D143+'CENTROCAMPISTI - GE'!E143*'Pesi e Budget Iniziale'!$B$18+'CENTROCAMPISTI - GE'!F143*'Pesi e Budget Iniziale'!$B$19+'Pesi e Budget Iniziale'!$B$20*'CENTROCAMPISTI - GE'!G143+'CENTROCAMPISTI - GE'!H143*'Pesi e Budget Iniziale'!$B$21+'Pesi e Budget Iniziale'!$B$22*VLOOKUP(B143,SQUADRE!$A$2:$B$21,2,FALSE)+VLOOKUP(B143,'FATTORE CASA'!$A$2:$B$21,2,FALSE)*'Pesi e Budget Iniziale'!$B$23+'Pesi e Budget Iniziale'!$B$24*VLOOKUP(B143,ALLENATORE!$A$2:$B$21,2,FALSE)</f>
        <v>61.681900000000006</v>
      </c>
      <c r="J143" s="19">
        <f t="shared" si="2"/>
        <v>-22.713561710168463</v>
      </c>
      <c r="K143" s="19">
        <f t="shared" si="0"/>
        <v>1</v>
      </c>
      <c r="L143" s="18">
        <f>C143*'Pesi e Budget Iniziale'!$D$16+'Pesi e Budget Iniziale'!$D$17*'CENTROCAMPISTI - GE'!D143+'CENTROCAMPISTI - GE'!E143*'Pesi e Budget Iniziale'!$D$18+'CENTROCAMPISTI - GE'!F143*'Pesi e Budget Iniziale'!$D$19+'Pesi e Budget Iniziale'!$D$20*'CENTROCAMPISTI - GE'!G143+'CENTROCAMPISTI - GE'!H143*'Pesi e Budget Iniziale'!$D$21+'Pesi e Budget Iniziale'!$D$22*VLOOKUP(B143,SQUADRE!$A$2:$B$21,2,FALSE)+VLOOKUP(B143,'FATTORE CASA'!$A$2:$B$21,2,FALSE)*'Pesi e Budget Iniziale'!$D$23+'Pesi e Budget Iniziale'!$D$24*VLOOKUP(B143,ALLENATORE!$A$2:$B$21,2,FALSE)</f>
        <v>59.331899999999997</v>
      </c>
      <c r="M143" s="19">
        <f t="shared" si="3"/>
        <v>-32.286313949967621</v>
      </c>
      <c r="N143" s="19">
        <f t="shared" si="1"/>
        <v>1</v>
      </c>
      <c r="P143" s="17"/>
    </row>
    <row r="144" spans="1:16" ht="12.75" customHeight="1" x14ac:dyDescent="0.15">
      <c r="A144" s="10" t="s">
        <v>575</v>
      </c>
      <c r="B144" s="34" t="s">
        <v>117</v>
      </c>
      <c r="C144" s="34">
        <v>6</v>
      </c>
      <c r="D144" s="34">
        <v>6</v>
      </c>
      <c r="E144" s="34">
        <v>5</v>
      </c>
      <c r="F144" s="34">
        <v>6</v>
      </c>
      <c r="G144" s="34">
        <v>6</v>
      </c>
      <c r="H144" s="34">
        <v>5</v>
      </c>
      <c r="I144" s="18">
        <f>C144*'Pesi e Budget Iniziale'!$B$16+'Pesi e Budget Iniziale'!$B$17*'CENTROCAMPISTI - GE'!D144+'CENTROCAMPISTI - GE'!E144*'Pesi e Budget Iniziale'!$B$18+'CENTROCAMPISTI - GE'!F144*'Pesi e Budget Iniziale'!$B$19+'Pesi e Budget Iniziale'!$B$20*'CENTROCAMPISTI - GE'!G144+'CENTROCAMPISTI - GE'!H144*'Pesi e Budget Iniziale'!$B$21+'Pesi e Budget Iniziale'!$B$22*VLOOKUP(B144,SQUADRE!$A$2:$B$21,2,FALSE)+VLOOKUP(B144,'FATTORE CASA'!$A$2:$B$21,2,FALSE)*'Pesi e Budget Iniziale'!$B$23+'Pesi e Budget Iniziale'!$B$24*VLOOKUP(B144,ALLENATORE!$A$2:$B$21,2,FALSE)</f>
        <v>65.200099999999992</v>
      </c>
      <c r="J144" s="19">
        <f t="shared" si="2"/>
        <v>-13.106698026308635</v>
      </c>
      <c r="K144" s="19">
        <f t="shared" si="0"/>
        <v>1</v>
      </c>
      <c r="L144" s="18">
        <f>C144*'Pesi e Budget Iniziale'!$D$16+'Pesi e Budget Iniziale'!$D$17*'CENTROCAMPISTI - GE'!D144+'CENTROCAMPISTI - GE'!E144*'Pesi e Budget Iniziale'!$D$18+'CENTROCAMPISTI - GE'!F144*'Pesi e Budget Iniziale'!$D$19+'Pesi e Budget Iniziale'!$D$20*'CENTROCAMPISTI - GE'!G144+'CENTROCAMPISTI - GE'!H144*'Pesi e Budget Iniziale'!$D$21+'Pesi e Budget Iniziale'!$D$22*VLOOKUP(B144,SQUADRE!$A$2:$B$21,2,FALSE)+VLOOKUP(B144,'FATTORE CASA'!$A$2:$B$21,2,FALSE)*'Pesi e Budget Iniziale'!$D$23+'Pesi e Budget Iniziale'!$D$24*VLOOKUP(B144,ALLENATORE!$A$2:$B$21,2,FALSE)</f>
        <v>63.150100000000002</v>
      </c>
      <c r="M144" s="19">
        <f t="shared" si="3"/>
        <v>-20.73077885714261</v>
      </c>
      <c r="N144" s="19">
        <f t="shared" si="1"/>
        <v>1</v>
      </c>
      <c r="P144" s="17"/>
    </row>
    <row r="145" spans="1:16" ht="12.75" customHeight="1" x14ac:dyDescent="0.15">
      <c r="A145" s="10" t="s">
        <v>577</v>
      </c>
      <c r="B145" s="34" t="s">
        <v>19</v>
      </c>
      <c r="C145" s="34">
        <v>6</v>
      </c>
      <c r="D145" s="34">
        <v>6</v>
      </c>
      <c r="E145" s="34">
        <v>6</v>
      </c>
      <c r="F145" s="34">
        <v>5</v>
      </c>
      <c r="G145" s="34">
        <v>6</v>
      </c>
      <c r="H145" s="34">
        <v>5</v>
      </c>
      <c r="I145" s="18">
        <f>C145*'Pesi e Budget Iniziale'!$B$16+'Pesi e Budget Iniziale'!$B$17*'CENTROCAMPISTI - GE'!D145+'CENTROCAMPISTI - GE'!E145*'Pesi e Budget Iniziale'!$B$18+'CENTROCAMPISTI - GE'!F145*'Pesi e Budget Iniziale'!$B$19+'Pesi e Budget Iniziale'!$B$20*'CENTROCAMPISTI - GE'!G145+'CENTROCAMPISTI - GE'!H145*'Pesi e Budget Iniziale'!$B$21+'Pesi e Budget Iniziale'!$B$22*VLOOKUP(B145,SQUADRE!$A$2:$B$21,2,FALSE)+VLOOKUP(B145,'FATTORE CASA'!$A$2:$B$21,2,FALSE)*'Pesi e Budget Iniziale'!$B$23+'Pesi e Budget Iniziale'!$B$24*VLOOKUP(B145,ALLENATORE!$A$2:$B$21,2,FALSE)</f>
        <v>67.129100000000008</v>
      </c>
      <c r="J145" s="19">
        <f t="shared" si="2"/>
        <v>-7.8393340202356967</v>
      </c>
      <c r="K145" s="19">
        <f t="shared" si="0"/>
        <v>1</v>
      </c>
      <c r="L145" s="18">
        <f>C145*'Pesi e Budget Iniziale'!$D$16+'Pesi e Budget Iniziale'!$D$17*'CENTROCAMPISTI - GE'!D145+'CENTROCAMPISTI - GE'!E145*'Pesi e Budget Iniziale'!$D$18+'CENTROCAMPISTI - GE'!F145*'Pesi e Budget Iniziale'!$D$19+'Pesi e Budget Iniziale'!$D$20*'CENTROCAMPISTI - GE'!G145+'CENTROCAMPISTI - GE'!H145*'Pesi e Budget Iniziale'!$D$21+'Pesi e Budget Iniziale'!$D$22*VLOOKUP(B145,SQUADRE!$A$2:$B$21,2,FALSE)+VLOOKUP(B145,'FATTORE CASA'!$A$2:$B$21,2,FALSE)*'Pesi e Budget Iniziale'!$D$23+'Pesi e Budget Iniziale'!$D$24*VLOOKUP(B145,ALLENATORE!$A$2:$B$21,2,FALSE)</f>
        <v>64.7791</v>
      </c>
      <c r="M145" s="19">
        <f t="shared" si="3"/>
        <v>-15.800715825815828</v>
      </c>
      <c r="N145" s="19">
        <f t="shared" si="1"/>
        <v>1</v>
      </c>
      <c r="P145" s="17"/>
    </row>
    <row r="146" spans="1:16" ht="12.75" customHeight="1" x14ac:dyDescent="0.15">
      <c r="A146" s="10" t="s">
        <v>579</v>
      </c>
      <c r="B146" s="34" t="s">
        <v>98</v>
      </c>
      <c r="C146" s="34">
        <v>8</v>
      </c>
      <c r="D146" s="34">
        <v>5</v>
      </c>
      <c r="E146" s="34">
        <v>5</v>
      </c>
      <c r="F146" s="34">
        <v>5</v>
      </c>
      <c r="G146" s="34">
        <v>6</v>
      </c>
      <c r="H146" s="34">
        <v>5</v>
      </c>
      <c r="I146" s="18">
        <f>C146*'Pesi e Budget Iniziale'!$B$16+'Pesi e Budget Iniziale'!$B$17*'CENTROCAMPISTI - GE'!D146+'CENTROCAMPISTI - GE'!E146*'Pesi e Budget Iniziale'!$B$18+'CENTROCAMPISTI - GE'!F146*'Pesi e Budget Iniziale'!$B$19+'Pesi e Budget Iniziale'!$B$20*'CENTROCAMPISTI - GE'!G146+'CENTROCAMPISTI - GE'!H146*'Pesi e Budget Iniziale'!$B$21+'Pesi e Budget Iniziale'!$B$22*VLOOKUP(B146,SQUADRE!$A$2:$B$21,2,FALSE)+VLOOKUP(B146,'FATTORE CASA'!$A$2:$B$21,2,FALSE)*'Pesi e Budget Iniziale'!$B$23+'Pesi e Budget Iniziale'!$B$24*VLOOKUP(B146,ALLENATORE!$A$2:$B$21,2,FALSE)</f>
        <v>62.1477</v>
      </c>
      <c r="J146" s="19">
        <f t="shared" si="2"/>
        <v>-21.44163939081713</v>
      </c>
      <c r="K146" s="19">
        <f t="shared" si="0"/>
        <v>1</v>
      </c>
      <c r="L146" s="18">
        <f>C146*'Pesi e Budget Iniziale'!$D$16+'Pesi e Budget Iniziale'!$D$17*'CENTROCAMPISTI - GE'!D146+'CENTROCAMPISTI - GE'!E146*'Pesi e Budget Iniziale'!$D$18+'CENTROCAMPISTI - GE'!F146*'Pesi e Budget Iniziale'!$D$19+'Pesi e Budget Iniziale'!$D$20*'CENTROCAMPISTI - GE'!G146+'CENTROCAMPISTI - GE'!H146*'Pesi e Budget Iniziale'!$D$21+'Pesi e Budget Iniziale'!$D$22*VLOOKUP(B146,SQUADRE!$A$2:$B$21,2,FALSE)+VLOOKUP(B146,'FATTORE CASA'!$A$2:$B$21,2,FALSE)*'Pesi e Budget Iniziale'!$D$23+'Pesi e Budget Iniziale'!$D$24*VLOOKUP(B146,ALLENATORE!$A$2:$B$21,2,FALSE)</f>
        <v>60.1477</v>
      </c>
      <c r="M146" s="19">
        <f t="shared" si="3"/>
        <v>-29.817348068471972</v>
      </c>
      <c r="N146" s="19">
        <f t="shared" si="1"/>
        <v>1</v>
      </c>
      <c r="P146" s="17"/>
    </row>
    <row r="147" spans="1:16" ht="12.75" customHeight="1" x14ac:dyDescent="0.15">
      <c r="A147" s="10" t="s">
        <v>581</v>
      </c>
      <c r="B147" s="34" t="s">
        <v>142</v>
      </c>
      <c r="C147" s="34">
        <v>6</v>
      </c>
      <c r="D147" s="34">
        <v>5</v>
      </c>
      <c r="E147" s="34">
        <v>6</v>
      </c>
      <c r="F147" s="34">
        <v>6</v>
      </c>
      <c r="G147" s="34">
        <v>6</v>
      </c>
      <c r="H147" s="34">
        <v>4</v>
      </c>
      <c r="I147" s="18">
        <f>C147*'Pesi e Budget Iniziale'!$B$16+'Pesi e Budget Iniziale'!$B$17*'CENTROCAMPISTI - GE'!D147+'CENTROCAMPISTI - GE'!E147*'Pesi e Budget Iniziale'!$B$18+'CENTROCAMPISTI - GE'!F147*'Pesi e Budget Iniziale'!$B$19+'Pesi e Budget Iniziale'!$B$20*'CENTROCAMPISTI - GE'!G147+'CENTROCAMPISTI - GE'!H147*'Pesi e Budget Iniziale'!$B$21+'Pesi e Budget Iniziale'!$B$22*VLOOKUP(B147,SQUADRE!$A$2:$B$21,2,FALSE)+VLOOKUP(B147,'FATTORE CASA'!$A$2:$B$21,2,FALSE)*'Pesi e Budget Iniziale'!$B$23+'Pesi e Budget Iniziale'!$B$24*VLOOKUP(B147,ALLENATORE!$A$2:$B$21,2,FALSE)</f>
        <v>57.680799999999998</v>
      </c>
      <c r="J147" s="19">
        <f t="shared" si="2"/>
        <v>-33.639041297881434</v>
      </c>
      <c r="K147" s="19">
        <f t="shared" si="0"/>
        <v>1</v>
      </c>
      <c r="L147" s="18">
        <f>C147*'Pesi e Budget Iniziale'!$D$16+'Pesi e Budget Iniziale'!$D$17*'CENTROCAMPISTI - GE'!D147+'CENTROCAMPISTI - GE'!E147*'Pesi e Budget Iniziale'!$D$18+'CENTROCAMPISTI - GE'!F147*'Pesi e Budget Iniziale'!$D$19+'Pesi e Budget Iniziale'!$D$20*'CENTROCAMPISTI - GE'!G147+'CENTROCAMPISTI - GE'!H147*'Pesi e Budget Iniziale'!$D$21+'Pesi e Budget Iniziale'!$D$22*VLOOKUP(B147,SQUADRE!$A$2:$B$21,2,FALSE)+VLOOKUP(B147,'FATTORE CASA'!$A$2:$B$21,2,FALSE)*'Pesi e Budget Iniziale'!$D$23+'Pesi e Budget Iniziale'!$D$24*VLOOKUP(B147,ALLENATORE!$A$2:$B$21,2,FALSE)</f>
        <v>55.280799999999999</v>
      </c>
      <c r="M147" s="19">
        <f t="shared" si="3"/>
        <v>-44.546705813815322</v>
      </c>
      <c r="N147" s="19">
        <f t="shared" si="1"/>
        <v>1</v>
      </c>
      <c r="P147" s="17"/>
    </row>
    <row r="148" spans="1:16" ht="12.75" customHeight="1" x14ac:dyDescent="0.15">
      <c r="A148" s="10" t="s">
        <v>583</v>
      </c>
      <c r="B148" s="34" t="s">
        <v>133</v>
      </c>
      <c r="C148" s="34">
        <v>7</v>
      </c>
      <c r="D148" s="34">
        <v>6</v>
      </c>
      <c r="E148" s="34">
        <v>5</v>
      </c>
      <c r="F148" s="34">
        <v>5</v>
      </c>
      <c r="G148" s="34">
        <v>5</v>
      </c>
      <c r="H148" s="34">
        <v>5</v>
      </c>
      <c r="I148" s="18">
        <f>C148*'Pesi e Budget Iniziale'!$B$16+'Pesi e Budget Iniziale'!$B$17*'CENTROCAMPISTI - GE'!D148+'CENTROCAMPISTI - GE'!E148*'Pesi e Budget Iniziale'!$B$18+'CENTROCAMPISTI - GE'!F148*'Pesi e Budget Iniziale'!$B$19+'Pesi e Budget Iniziale'!$B$20*'CENTROCAMPISTI - GE'!G148+'CENTROCAMPISTI - GE'!H148*'Pesi e Budget Iniziale'!$B$21+'Pesi e Budget Iniziale'!$B$22*VLOOKUP(B148,SQUADRE!$A$2:$B$21,2,FALSE)+VLOOKUP(B148,'FATTORE CASA'!$A$2:$B$21,2,FALSE)*'Pesi e Budget Iniziale'!$B$23+'Pesi e Budget Iniziale'!$B$24*VLOOKUP(B148,ALLENATORE!$A$2:$B$21,2,FALSE)</f>
        <v>61.117100000000001</v>
      </c>
      <c r="J148" s="19">
        <f t="shared" si="2"/>
        <v>-24.255815308214082</v>
      </c>
      <c r="K148" s="19">
        <f t="shared" si="0"/>
        <v>1</v>
      </c>
      <c r="L148" s="18">
        <f>C148*'Pesi e Budget Iniziale'!$D$16+'Pesi e Budget Iniziale'!$D$17*'CENTROCAMPISTI - GE'!D148+'CENTROCAMPISTI - GE'!E148*'Pesi e Budget Iniziale'!$D$18+'CENTROCAMPISTI - GE'!F148*'Pesi e Budget Iniziale'!$D$19+'Pesi e Budget Iniziale'!$D$20*'CENTROCAMPISTI - GE'!G148+'CENTROCAMPISTI - GE'!H148*'Pesi e Budget Iniziale'!$D$21+'Pesi e Budget Iniziale'!$D$22*VLOOKUP(B148,SQUADRE!$A$2:$B$21,2,FALSE)+VLOOKUP(B148,'FATTORE CASA'!$A$2:$B$21,2,FALSE)*'Pesi e Budget Iniziale'!$D$23+'Pesi e Budget Iniziale'!$D$24*VLOOKUP(B148,ALLENATORE!$A$2:$B$21,2,FALSE)</f>
        <v>59.117100000000001</v>
      </c>
      <c r="M148" s="19">
        <f t="shared" si="3"/>
        <v>-32.936392242864457</v>
      </c>
      <c r="N148" s="19">
        <f t="shared" si="1"/>
        <v>1</v>
      </c>
      <c r="P148" s="17"/>
    </row>
    <row r="149" spans="1:16" ht="12.75" customHeight="1" x14ac:dyDescent="0.15">
      <c r="A149" s="10" t="s">
        <v>585</v>
      </c>
      <c r="B149" s="34" t="s">
        <v>121</v>
      </c>
      <c r="C149" s="34">
        <v>8</v>
      </c>
      <c r="D149" s="34">
        <v>4</v>
      </c>
      <c r="E149" s="34">
        <v>6</v>
      </c>
      <c r="F149" s="34">
        <v>5</v>
      </c>
      <c r="G149" s="34">
        <v>5</v>
      </c>
      <c r="H149" s="34">
        <v>5</v>
      </c>
      <c r="I149" s="18">
        <f>C149*'Pesi e Budget Iniziale'!$B$16+'Pesi e Budget Iniziale'!$B$17*'CENTROCAMPISTI - GE'!D149+'CENTROCAMPISTI - GE'!E149*'Pesi e Budget Iniziale'!$B$18+'CENTROCAMPISTI - GE'!F149*'Pesi e Budget Iniziale'!$B$19+'Pesi e Budget Iniziale'!$B$20*'CENTROCAMPISTI - GE'!G149+'CENTROCAMPISTI - GE'!H149*'Pesi e Budget Iniziale'!$B$21+'Pesi e Budget Iniziale'!$B$22*VLOOKUP(B149,SQUADRE!$A$2:$B$21,2,FALSE)+VLOOKUP(B149,'FATTORE CASA'!$A$2:$B$21,2,FALSE)*'Pesi e Budget Iniziale'!$B$23+'Pesi e Budget Iniziale'!$B$24*VLOOKUP(B149,ALLENATORE!$A$2:$B$21,2,FALSE)</f>
        <v>60.081399999999995</v>
      </c>
      <c r="J149" s="19">
        <f t="shared" si="2"/>
        <v>-27.083917382392286</v>
      </c>
      <c r="K149" s="19">
        <f t="shared" si="0"/>
        <v>1</v>
      </c>
      <c r="L149" s="18">
        <f>C149*'Pesi e Budget Iniziale'!$D$16+'Pesi e Budget Iniziale'!$D$17*'CENTROCAMPISTI - GE'!D149+'CENTROCAMPISTI - GE'!E149*'Pesi e Budget Iniziale'!$D$18+'CENTROCAMPISTI - GE'!F149*'Pesi e Budget Iniziale'!$D$19+'Pesi e Budget Iniziale'!$D$20*'CENTROCAMPISTI - GE'!G149+'CENTROCAMPISTI - GE'!H149*'Pesi e Budget Iniziale'!$D$21+'Pesi e Budget Iniziale'!$D$22*VLOOKUP(B149,SQUADRE!$A$2:$B$21,2,FALSE)+VLOOKUP(B149,'FATTORE CASA'!$A$2:$B$21,2,FALSE)*'Pesi e Budget Iniziale'!$D$23+'Pesi e Budget Iniziale'!$D$24*VLOOKUP(B149,ALLENATORE!$A$2:$B$21,2,FALSE)</f>
        <v>57.731399999999994</v>
      </c>
      <c r="M149" s="19">
        <f t="shared" si="3"/>
        <v>-37.130123576510599</v>
      </c>
      <c r="N149" s="19">
        <f t="shared" si="1"/>
        <v>1</v>
      </c>
      <c r="P149" s="17"/>
    </row>
    <row r="150" spans="1:16" ht="12.75" customHeight="1" x14ac:dyDescent="0.15">
      <c r="A150" s="10" t="s">
        <v>587</v>
      </c>
      <c r="B150" s="34" t="s">
        <v>102</v>
      </c>
      <c r="C150" s="34">
        <v>8</v>
      </c>
      <c r="D150" s="34">
        <v>5</v>
      </c>
      <c r="E150" s="34">
        <v>6</v>
      </c>
      <c r="F150" s="34">
        <v>5</v>
      </c>
      <c r="G150" s="34">
        <v>5</v>
      </c>
      <c r="H150" s="34">
        <v>4</v>
      </c>
      <c r="I150" s="18">
        <f>C150*'Pesi e Budget Iniziale'!$B$16+'Pesi e Budget Iniziale'!$B$17*'CENTROCAMPISTI - GE'!D150+'CENTROCAMPISTI - GE'!E150*'Pesi e Budget Iniziale'!$B$18+'CENTROCAMPISTI - GE'!F150*'Pesi e Budget Iniziale'!$B$19+'Pesi e Budget Iniziale'!$B$20*'CENTROCAMPISTI - GE'!G150+'CENTROCAMPISTI - GE'!H150*'Pesi e Budget Iniziale'!$B$21+'Pesi e Budget Iniziale'!$B$22*VLOOKUP(B150,SQUADRE!$A$2:$B$21,2,FALSE)+VLOOKUP(B150,'FATTORE CASA'!$A$2:$B$21,2,FALSE)*'Pesi e Budget Iniziale'!$B$23+'Pesi e Budget Iniziale'!$B$24*VLOOKUP(B150,ALLENATORE!$A$2:$B$21,2,FALSE)</f>
        <v>58.372100000000003</v>
      </c>
      <c r="J150" s="19">
        <f t="shared" si="2"/>
        <v>-31.751364399282053</v>
      </c>
      <c r="K150" s="19">
        <f t="shared" si="0"/>
        <v>1</v>
      </c>
      <c r="L150" s="18">
        <f>C150*'Pesi e Budget Iniziale'!$D$16+'Pesi e Budget Iniziale'!$D$17*'CENTROCAMPISTI - GE'!D150+'CENTROCAMPISTI - GE'!E150*'Pesi e Budget Iniziale'!$D$18+'CENTROCAMPISTI - GE'!F150*'Pesi e Budget Iniziale'!$D$19+'Pesi e Budget Iniziale'!$D$20*'CENTROCAMPISTI - GE'!G150+'CENTROCAMPISTI - GE'!H150*'Pesi e Budget Iniziale'!$D$21+'Pesi e Budget Iniziale'!$D$22*VLOOKUP(B150,SQUADRE!$A$2:$B$21,2,FALSE)+VLOOKUP(B150,'FATTORE CASA'!$A$2:$B$21,2,FALSE)*'Pesi e Budget Iniziale'!$D$23+'Pesi e Budget Iniziale'!$D$24*VLOOKUP(B150,ALLENATORE!$A$2:$B$21,2,FALSE)</f>
        <v>56.022099999999995</v>
      </c>
      <c r="M150" s="19">
        <f t="shared" si="3"/>
        <v>-42.303209358859817</v>
      </c>
      <c r="N150" s="19">
        <f t="shared" si="1"/>
        <v>1</v>
      </c>
      <c r="P150" s="17"/>
    </row>
    <row r="151" spans="1:16" ht="12.75" customHeight="1" x14ac:dyDescent="0.15">
      <c r="A151" s="10" t="s">
        <v>589</v>
      </c>
      <c r="B151" s="34" t="s">
        <v>126</v>
      </c>
      <c r="C151" s="34">
        <v>6</v>
      </c>
      <c r="D151" s="34">
        <v>8</v>
      </c>
      <c r="E151" s="34">
        <v>5</v>
      </c>
      <c r="F151" s="34">
        <v>4</v>
      </c>
      <c r="G151" s="34">
        <v>5</v>
      </c>
      <c r="H151" s="34">
        <v>5</v>
      </c>
      <c r="I151" s="18">
        <f>C151*'Pesi e Budget Iniziale'!$B$16+'Pesi e Budget Iniziale'!$B$17*'CENTROCAMPISTI - GE'!D151+'CENTROCAMPISTI - GE'!E151*'Pesi e Budget Iniziale'!$B$18+'CENTROCAMPISTI - GE'!F151*'Pesi e Budget Iniziale'!$B$19+'Pesi e Budget Iniziale'!$B$20*'CENTROCAMPISTI - GE'!G151+'CENTROCAMPISTI - GE'!H151*'Pesi e Budget Iniziale'!$B$21+'Pesi e Budget Iniziale'!$B$22*VLOOKUP(B151,SQUADRE!$A$2:$B$21,2,FALSE)+VLOOKUP(B151,'FATTORE CASA'!$A$2:$B$21,2,FALSE)*'Pesi e Budget Iniziale'!$B$23+'Pesi e Budget Iniziale'!$B$24*VLOOKUP(B151,ALLENATORE!$A$2:$B$21,2,FALSE)</f>
        <v>57.806799999999996</v>
      </c>
      <c r="J151" s="19">
        <f t="shared" si="2"/>
        <v>-33.294983306816022</v>
      </c>
      <c r="K151" s="19">
        <f t="shared" si="0"/>
        <v>1</v>
      </c>
      <c r="L151" s="18">
        <f>C151*'Pesi e Budget Iniziale'!$D$16+'Pesi e Budget Iniziale'!$D$17*'CENTROCAMPISTI - GE'!D151+'CENTROCAMPISTI - GE'!E151*'Pesi e Budget Iniziale'!$D$18+'CENTROCAMPISTI - GE'!F151*'Pesi e Budget Iniziale'!$D$19+'Pesi e Budget Iniziale'!$D$20*'CENTROCAMPISTI - GE'!G151+'CENTROCAMPISTI - GE'!H151*'Pesi e Budget Iniziale'!$D$21+'Pesi e Budget Iniziale'!$D$22*VLOOKUP(B151,SQUADRE!$A$2:$B$21,2,FALSE)+VLOOKUP(B151,'FATTORE CASA'!$A$2:$B$21,2,FALSE)*'Pesi e Budget Iniziale'!$D$23+'Pesi e Budget Iniziale'!$D$24*VLOOKUP(B151,ALLENATORE!$A$2:$B$21,2,FALSE)</f>
        <v>55.856799999999993</v>
      </c>
      <c r="M151" s="19">
        <f t="shared" si="3"/>
        <v>-42.803479106605877</v>
      </c>
      <c r="N151" s="19">
        <f t="shared" si="1"/>
        <v>1</v>
      </c>
      <c r="P151" s="17"/>
    </row>
    <row r="152" spans="1:16" ht="12.75" customHeight="1" x14ac:dyDescent="0.15">
      <c r="A152" s="10" t="s">
        <v>591</v>
      </c>
      <c r="B152" s="34" t="s">
        <v>142</v>
      </c>
      <c r="C152" s="34">
        <v>7</v>
      </c>
      <c r="D152" s="34">
        <v>5</v>
      </c>
      <c r="E152" s="34">
        <v>6</v>
      </c>
      <c r="F152" s="34">
        <v>5</v>
      </c>
      <c r="G152" s="34">
        <v>6</v>
      </c>
      <c r="H152" s="34">
        <v>4</v>
      </c>
      <c r="I152" s="18">
        <f>C152*'Pesi e Budget Iniziale'!$B$16+'Pesi e Budget Iniziale'!$B$17*'CENTROCAMPISTI - GE'!D152+'CENTROCAMPISTI - GE'!E152*'Pesi e Budget Iniziale'!$B$18+'CENTROCAMPISTI - GE'!F152*'Pesi e Budget Iniziale'!$B$19+'Pesi e Budget Iniziale'!$B$20*'CENTROCAMPISTI - GE'!G152+'CENTROCAMPISTI - GE'!H152*'Pesi e Budget Iniziale'!$B$21+'Pesi e Budget Iniziale'!$B$22*VLOOKUP(B152,SQUADRE!$A$2:$B$21,2,FALSE)+VLOOKUP(B152,'FATTORE CASA'!$A$2:$B$21,2,FALSE)*'Pesi e Budget Iniziale'!$B$23+'Pesi e Budget Iniziale'!$B$24*VLOOKUP(B152,ALLENATORE!$A$2:$B$21,2,FALSE)</f>
        <v>57.526600000000002</v>
      </c>
      <c r="J152" s="19">
        <f t="shared" si="2"/>
        <v>-34.060102744090045</v>
      </c>
      <c r="K152" s="19">
        <f t="shared" si="0"/>
        <v>1</v>
      </c>
      <c r="L152" s="18">
        <f>C152*'Pesi e Budget Iniziale'!$D$16+'Pesi e Budget Iniziale'!$D$17*'CENTROCAMPISTI - GE'!D152+'CENTROCAMPISTI - GE'!E152*'Pesi e Budget Iniziale'!$D$18+'CENTROCAMPISTI - GE'!F152*'Pesi e Budget Iniziale'!$D$19+'Pesi e Budget Iniziale'!$D$20*'CENTROCAMPISTI - GE'!G152+'CENTROCAMPISTI - GE'!H152*'Pesi e Budget Iniziale'!$D$21+'Pesi e Budget Iniziale'!$D$22*VLOOKUP(B152,SQUADRE!$A$2:$B$21,2,FALSE)+VLOOKUP(B152,'FATTORE CASA'!$A$2:$B$21,2,FALSE)*'Pesi e Budget Iniziale'!$D$23+'Pesi e Budget Iniziale'!$D$24*VLOOKUP(B152,ALLENATORE!$A$2:$B$21,2,FALSE)</f>
        <v>55.176600000000001</v>
      </c>
      <c r="M152" s="19">
        <f t="shared" si="3"/>
        <v>-44.862060367445906</v>
      </c>
      <c r="N152" s="19">
        <f t="shared" si="1"/>
        <v>1</v>
      </c>
      <c r="P152" s="17"/>
    </row>
    <row r="153" spans="1:16" ht="12.75" customHeight="1" x14ac:dyDescent="0.15">
      <c r="A153" s="10" t="s">
        <v>593</v>
      </c>
      <c r="B153" s="34" t="s">
        <v>142</v>
      </c>
      <c r="C153" s="34">
        <v>7</v>
      </c>
      <c r="D153" s="34">
        <v>6</v>
      </c>
      <c r="E153" s="34">
        <v>6</v>
      </c>
      <c r="F153" s="34">
        <v>5</v>
      </c>
      <c r="G153" s="34">
        <v>5</v>
      </c>
      <c r="H153" s="34">
        <v>4</v>
      </c>
      <c r="I153" s="18">
        <f>C153*'Pesi e Budget Iniziale'!$B$16+'Pesi e Budget Iniziale'!$B$17*'CENTROCAMPISTI - GE'!D153+'CENTROCAMPISTI - GE'!E153*'Pesi e Budget Iniziale'!$B$18+'CENTROCAMPISTI - GE'!F153*'Pesi e Budget Iniziale'!$B$19+'Pesi e Budget Iniziale'!$B$20*'CENTROCAMPISTI - GE'!G153+'CENTROCAMPISTI - GE'!H153*'Pesi e Budget Iniziale'!$B$21+'Pesi e Budget Iniziale'!$B$22*VLOOKUP(B153,SQUADRE!$A$2:$B$21,2,FALSE)+VLOOKUP(B153,'FATTORE CASA'!$A$2:$B$21,2,FALSE)*'Pesi e Budget Iniziale'!$B$23+'Pesi e Budget Iniziale'!$B$24*VLOOKUP(B153,ALLENATORE!$A$2:$B$21,2,FALSE)</f>
        <v>57.405799999999999</v>
      </c>
      <c r="J153" s="19">
        <f t="shared" si="2"/>
        <v>-34.389961516476589</v>
      </c>
      <c r="K153" s="19">
        <f t="shared" si="0"/>
        <v>1</v>
      </c>
      <c r="L153" s="18">
        <f>C153*'Pesi e Budget Iniziale'!$D$16+'Pesi e Budget Iniziale'!$D$17*'CENTROCAMPISTI - GE'!D153+'CENTROCAMPISTI - GE'!E153*'Pesi e Budget Iniziale'!$D$18+'CENTROCAMPISTI - GE'!F153*'Pesi e Budget Iniziale'!$D$19+'Pesi e Budget Iniziale'!$D$20*'CENTROCAMPISTI - GE'!G153+'CENTROCAMPISTI - GE'!H153*'Pesi e Budget Iniziale'!$D$21+'Pesi e Budget Iniziale'!$D$22*VLOOKUP(B153,SQUADRE!$A$2:$B$21,2,FALSE)+VLOOKUP(B153,'FATTORE CASA'!$A$2:$B$21,2,FALSE)*'Pesi e Budget Iniziale'!$D$23+'Pesi e Budget Iniziale'!$D$24*VLOOKUP(B153,ALLENATORE!$A$2:$B$21,2,FALSE)</f>
        <v>55.055799999999998</v>
      </c>
      <c r="M153" s="19">
        <f t="shared" si="3"/>
        <v>-45.227653746319021</v>
      </c>
      <c r="N153" s="19">
        <f t="shared" si="1"/>
        <v>1</v>
      </c>
      <c r="P153" s="15"/>
    </row>
    <row r="154" spans="1:16" ht="12.75" customHeight="1" x14ac:dyDescent="0.15">
      <c r="A154" s="10" t="s">
        <v>595</v>
      </c>
      <c r="B154" s="34" t="s">
        <v>142</v>
      </c>
      <c r="C154" s="34">
        <v>6</v>
      </c>
      <c r="D154" s="34">
        <v>5</v>
      </c>
      <c r="E154" s="34">
        <v>6</v>
      </c>
      <c r="F154" s="34">
        <v>6</v>
      </c>
      <c r="G154" s="34">
        <v>5</v>
      </c>
      <c r="H154" s="34">
        <v>5</v>
      </c>
      <c r="I154" s="18">
        <f>C154*'Pesi e Budget Iniziale'!$B$16+'Pesi e Budget Iniziale'!$B$17*'CENTROCAMPISTI - GE'!D154+'CENTROCAMPISTI - GE'!E154*'Pesi e Budget Iniziale'!$B$18+'CENTROCAMPISTI - GE'!F154*'Pesi e Budget Iniziale'!$B$19+'Pesi e Budget Iniziale'!$B$20*'CENTROCAMPISTI - GE'!G154+'CENTROCAMPISTI - GE'!H154*'Pesi e Budget Iniziale'!$B$21+'Pesi e Budget Iniziale'!$B$22*VLOOKUP(B154,SQUADRE!$A$2:$B$21,2,FALSE)+VLOOKUP(B154,'FATTORE CASA'!$A$2:$B$21,2,FALSE)*'Pesi e Budget Iniziale'!$B$23+'Pesi e Budget Iniziale'!$B$24*VLOOKUP(B154,ALLENATORE!$A$2:$B$21,2,FALSE)</f>
        <v>57.680799999999998</v>
      </c>
      <c r="J154" s="19">
        <f t="shared" si="2"/>
        <v>-33.639041297881434</v>
      </c>
      <c r="K154" s="19">
        <f t="shared" si="0"/>
        <v>1</v>
      </c>
      <c r="L154" s="18">
        <f>C154*'Pesi e Budget Iniziale'!$D$16+'Pesi e Budget Iniziale'!$D$17*'CENTROCAMPISTI - GE'!D154+'CENTROCAMPISTI - GE'!E154*'Pesi e Budget Iniziale'!$D$18+'CENTROCAMPISTI - GE'!F154*'Pesi e Budget Iniziale'!$D$19+'Pesi e Budget Iniziale'!$D$20*'CENTROCAMPISTI - GE'!G154+'CENTROCAMPISTI - GE'!H154*'Pesi e Budget Iniziale'!$D$21+'Pesi e Budget Iniziale'!$D$22*VLOOKUP(B154,SQUADRE!$A$2:$B$21,2,FALSE)+VLOOKUP(B154,'FATTORE CASA'!$A$2:$B$21,2,FALSE)*'Pesi e Budget Iniziale'!$D$23+'Pesi e Budget Iniziale'!$D$24*VLOOKUP(B154,ALLENATORE!$A$2:$B$21,2,FALSE)</f>
        <v>55.280799999999999</v>
      </c>
      <c r="M154" s="19">
        <f t="shared" si="3"/>
        <v>-44.546705813815322</v>
      </c>
      <c r="N154" s="19">
        <f t="shared" si="1"/>
        <v>1</v>
      </c>
      <c r="P154" s="17"/>
    </row>
    <row r="155" spans="1:16" ht="12.75" customHeight="1" x14ac:dyDescent="0.15">
      <c r="A155" s="10" t="s">
        <v>597</v>
      </c>
      <c r="B155" s="34" t="s">
        <v>126</v>
      </c>
      <c r="C155" s="34">
        <v>5</v>
      </c>
      <c r="D155" s="34">
        <v>5</v>
      </c>
      <c r="E155" s="34">
        <v>6</v>
      </c>
      <c r="F155" s="34">
        <v>5</v>
      </c>
      <c r="G155" s="34">
        <v>6</v>
      </c>
      <c r="H155" s="34">
        <v>6</v>
      </c>
      <c r="I155" s="18">
        <f>C155*'Pesi e Budget Iniziale'!$B$16+'Pesi e Budget Iniziale'!$B$17*'CENTROCAMPISTI - GE'!D155+'CENTROCAMPISTI - GE'!E155*'Pesi e Budget Iniziale'!$B$18+'CENTROCAMPISTI - GE'!F155*'Pesi e Budget Iniziale'!$B$19+'Pesi e Budget Iniziale'!$B$20*'CENTROCAMPISTI - GE'!G155+'CENTROCAMPISTI - GE'!H155*'Pesi e Budget Iniziale'!$B$21+'Pesi e Budget Iniziale'!$B$22*VLOOKUP(B155,SQUADRE!$A$2:$B$21,2,FALSE)+VLOOKUP(B155,'FATTORE CASA'!$A$2:$B$21,2,FALSE)*'Pesi e Budget Iniziale'!$B$23+'Pesi e Budget Iniziale'!$B$24*VLOOKUP(B155,ALLENATORE!$A$2:$B$21,2,FALSE)</f>
        <v>58.5901</v>
      </c>
      <c r="J155" s="19">
        <f t="shared" si="2"/>
        <v>-31.156089462359361</v>
      </c>
      <c r="K155" s="19">
        <f t="shared" si="0"/>
        <v>1</v>
      </c>
      <c r="L155" s="18">
        <f>C155*'Pesi e Budget Iniziale'!$D$16+'Pesi e Budget Iniziale'!$D$17*'CENTROCAMPISTI - GE'!D155+'CENTROCAMPISTI - GE'!E155*'Pesi e Budget Iniziale'!$D$18+'CENTROCAMPISTI - GE'!F155*'Pesi e Budget Iniziale'!$D$19+'Pesi e Budget Iniziale'!$D$20*'CENTROCAMPISTI - GE'!G155+'CENTROCAMPISTI - GE'!H155*'Pesi e Budget Iniziale'!$D$21+'Pesi e Budget Iniziale'!$D$22*VLOOKUP(B155,SQUADRE!$A$2:$B$21,2,FALSE)+VLOOKUP(B155,'FATTORE CASA'!$A$2:$B$21,2,FALSE)*'Pesi e Budget Iniziale'!$D$23+'Pesi e Budget Iniziale'!$D$24*VLOOKUP(B155,ALLENATORE!$A$2:$B$21,2,FALSE)</f>
        <v>56.240099999999998</v>
      </c>
      <c r="M155" s="19">
        <f t="shared" si="3"/>
        <v>-41.643446473145104</v>
      </c>
      <c r="N155" s="19">
        <f t="shared" si="1"/>
        <v>1</v>
      </c>
      <c r="P155" s="17"/>
    </row>
    <row r="156" spans="1:16" ht="12.75" customHeight="1" x14ac:dyDescent="0.15">
      <c r="A156" s="10" t="s">
        <v>599</v>
      </c>
      <c r="B156" s="34" t="s">
        <v>133</v>
      </c>
      <c r="C156" s="34">
        <v>7</v>
      </c>
      <c r="D156" s="34">
        <v>5</v>
      </c>
      <c r="E156" s="34">
        <v>5</v>
      </c>
      <c r="F156" s="34">
        <v>6</v>
      </c>
      <c r="G156" s="34">
        <v>6</v>
      </c>
      <c r="H156" s="34">
        <v>4</v>
      </c>
      <c r="I156" s="18">
        <f>C156*'Pesi e Budget Iniziale'!$B$16+'Pesi e Budget Iniziale'!$B$17*'CENTROCAMPISTI - GE'!D156+'CENTROCAMPISTI - GE'!E156*'Pesi e Budget Iniziale'!$B$18+'CENTROCAMPISTI - GE'!F156*'Pesi e Budget Iniziale'!$B$19+'Pesi e Budget Iniziale'!$B$20*'CENTROCAMPISTI - GE'!G156+'CENTROCAMPISTI - GE'!H156*'Pesi e Budget Iniziale'!$B$21+'Pesi e Budget Iniziale'!$B$22*VLOOKUP(B156,SQUADRE!$A$2:$B$21,2,FALSE)+VLOOKUP(B156,'FATTORE CASA'!$A$2:$B$21,2,FALSE)*'Pesi e Budget Iniziale'!$B$23+'Pesi e Budget Iniziale'!$B$24*VLOOKUP(B156,ALLENATORE!$A$2:$B$21,2,FALSE)</f>
        <v>61.392099999999999</v>
      </c>
      <c r="J156" s="19">
        <f t="shared" si="2"/>
        <v>-23.504895089618941</v>
      </c>
      <c r="K156" s="19">
        <f t="shared" si="0"/>
        <v>1</v>
      </c>
      <c r="L156" s="18">
        <f>C156*'Pesi e Budget Iniziale'!$D$16+'Pesi e Budget Iniziale'!$D$17*'CENTROCAMPISTI - GE'!D156+'CENTROCAMPISTI - GE'!E156*'Pesi e Budget Iniziale'!$D$18+'CENTROCAMPISTI - GE'!F156*'Pesi e Budget Iniziale'!$D$19+'Pesi e Budget Iniziale'!$D$20*'CENTROCAMPISTI - GE'!G156+'CENTROCAMPISTI - GE'!H156*'Pesi e Budget Iniziale'!$D$21+'Pesi e Budget Iniziale'!$D$22*VLOOKUP(B156,SQUADRE!$A$2:$B$21,2,FALSE)+VLOOKUP(B156,'FATTORE CASA'!$A$2:$B$21,2,FALSE)*'Pesi e Budget Iniziale'!$D$23+'Pesi e Budget Iniziale'!$D$24*VLOOKUP(B156,ALLENATORE!$A$2:$B$21,2,FALSE)</f>
        <v>59.342100000000002</v>
      </c>
      <c r="M156" s="19">
        <f t="shared" si="3"/>
        <v>-32.255444310360758</v>
      </c>
      <c r="N156" s="19">
        <f t="shared" si="1"/>
        <v>1</v>
      </c>
      <c r="P156" s="17"/>
    </row>
    <row r="157" spans="1:16" ht="12.75" customHeight="1" x14ac:dyDescent="0.15">
      <c r="A157" s="10" t="s">
        <v>601</v>
      </c>
      <c r="B157" s="34" t="s">
        <v>142</v>
      </c>
      <c r="C157" s="34">
        <v>7</v>
      </c>
      <c r="D157" s="34">
        <v>6</v>
      </c>
      <c r="E157" s="34">
        <v>5</v>
      </c>
      <c r="F157" s="34">
        <v>6</v>
      </c>
      <c r="G157" s="34">
        <v>5</v>
      </c>
      <c r="H157" s="34">
        <v>4</v>
      </c>
      <c r="I157" s="18">
        <f>C157*'Pesi e Budget Iniziale'!$B$16+'Pesi e Budget Iniziale'!$B$17*'CENTROCAMPISTI - GE'!D157+'CENTROCAMPISTI - GE'!E157*'Pesi e Budget Iniziale'!$B$18+'CENTROCAMPISTI - GE'!F157*'Pesi e Budget Iniziale'!$B$19+'Pesi e Budget Iniziale'!$B$20*'CENTROCAMPISTI - GE'!G157+'CENTROCAMPISTI - GE'!H157*'Pesi e Budget Iniziale'!$B$21+'Pesi e Budget Iniziale'!$B$22*VLOOKUP(B157,SQUADRE!$A$2:$B$21,2,FALSE)+VLOOKUP(B157,'FATTORE CASA'!$A$2:$B$21,2,FALSE)*'Pesi e Budget Iniziale'!$B$23+'Pesi e Budget Iniziale'!$B$24*VLOOKUP(B157,ALLENATORE!$A$2:$B$21,2,FALSE)</f>
        <v>57.293300000000002</v>
      </c>
      <c r="J157" s="19">
        <f t="shared" si="2"/>
        <v>-34.697156151356424</v>
      </c>
      <c r="K157" s="19">
        <f t="shared" si="0"/>
        <v>1</v>
      </c>
      <c r="L157" s="18">
        <f>C157*'Pesi e Budget Iniziale'!$D$16+'Pesi e Budget Iniziale'!$D$17*'CENTROCAMPISTI - GE'!D157+'CENTROCAMPISTI - GE'!E157*'Pesi e Budget Iniziale'!$D$18+'CENTROCAMPISTI - GE'!F157*'Pesi e Budget Iniziale'!$D$19+'Pesi e Budget Iniziale'!$D$20*'CENTROCAMPISTI - GE'!G157+'CENTROCAMPISTI - GE'!H157*'Pesi e Budget Iniziale'!$D$21+'Pesi e Budget Iniziale'!$D$22*VLOOKUP(B157,SQUADRE!$A$2:$B$21,2,FALSE)+VLOOKUP(B157,'FATTORE CASA'!$A$2:$B$21,2,FALSE)*'Pesi e Budget Iniziale'!$D$23+'Pesi e Budget Iniziale'!$D$24*VLOOKUP(B157,ALLENATORE!$A$2:$B$21,2,FALSE)</f>
        <v>55.243299999999998</v>
      </c>
      <c r="M157" s="19">
        <f t="shared" si="3"/>
        <v>-44.660197135899267</v>
      </c>
      <c r="N157" s="19">
        <f t="shared" si="1"/>
        <v>1</v>
      </c>
      <c r="P157" s="17"/>
    </row>
    <row r="158" spans="1:16" ht="12.75" customHeight="1" x14ac:dyDescent="0.15">
      <c r="A158" s="10" t="s">
        <v>603</v>
      </c>
      <c r="B158" s="34" t="s">
        <v>133</v>
      </c>
      <c r="C158" s="34">
        <v>6</v>
      </c>
      <c r="D158" s="34">
        <v>5</v>
      </c>
      <c r="E158" s="34">
        <v>6</v>
      </c>
      <c r="F158" s="34">
        <v>6</v>
      </c>
      <c r="G158" s="34">
        <v>5</v>
      </c>
      <c r="H158" s="34">
        <v>5</v>
      </c>
      <c r="I158" s="18">
        <f>C158*'Pesi e Budget Iniziale'!$B$16+'Pesi e Budget Iniziale'!$B$17*'CENTROCAMPISTI - GE'!D158+'CENTROCAMPISTI - GE'!E158*'Pesi e Budget Iniziale'!$B$18+'CENTROCAMPISTI - GE'!F158*'Pesi e Budget Iniziale'!$B$19+'Pesi e Budget Iniziale'!$B$20*'CENTROCAMPISTI - GE'!G158+'CENTROCAMPISTI - GE'!H158*'Pesi e Budget Iniziale'!$B$21+'Pesi e Budget Iniziale'!$B$22*VLOOKUP(B158,SQUADRE!$A$2:$B$21,2,FALSE)+VLOOKUP(B158,'FATTORE CASA'!$A$2:$B$21,2,FALSE)*'Pesi e Budget Iniziale'!$B$23+'Pesi e Budget Iniziale'!$B$24*VLOOKUP(B158,ALLENATORE!$A$2:$B$21,2,FALSE)</f>
        <v>61.658799999999999</v>
      </c>
      <c r="J158" s="19">
        <f t="shared" si="2"/>
        <v>-22.776639008530466</v>
      </c>
      <c r="K158" s="19">
        <f t="shared" si="0"/>
        <v>1</v>
      </c>
      <c r="L158" s="18">
        <f>C158*'Pesi e Budget Iniziale'!$D$16+'Pesi e Budget Iniziale'!$D$17*'CENTROCAMPISTI - GE'!D158+'CENTROCAMPISTI - GE'!E158*'Pesi e Budget Iniziale'!$D$18+'CENTROCAMPISTI - GE'!F158*'Pesi e Budget Iniziale'!$D$19+'Pesi e Budget Iniziale'!$D$20*'CENTROCAMPISTI - GE'!G158+'CENTROCAMPISTI - GE'!H158*'Pesi e Budget Iniziale'!$D$21+'Pesi e Budget Iniziale'!$D$22*VLOOKUP(B158,SQUADRE!$A$2:$B$21,2,FALSE)+VLOOKUP(B158,'FATTORE CASA'!$A$2:$B$21,2,FALSE)*'Pesi e Budget Iniziale'!$D$23+'Pesi e Budget Iniziale'!$D$24*VLOOKUP(B158,ALLENATORE!$A$2:$B$21,2,FALSE)</f>
        <v>59.258800000000001</v>
      </c>
      <c r="M158" s="19">
        <f t="shared" si="3"/>
        <v>-32.507546367149914</v>
      </c>
      <c r="N158" s="19">
        <f t="shared" si="1"/>
        <v>1</v>
      </c>
      <c r="P158" s="17"/>
    </row>
    <row r="159" spans="1:16" ht="12.75" customHeight="1" x14ac:dyDescent="0.15">
      <c r="A159" s="10" t="s">
        <v>415</v>
      </c>
      <c r="B159" s="34" t="s">
        <v>126</v>
      </c>
      <c r="C159" s="34">
        <v>7</v>
      </c>
      <c r="D159" s="34">
        <v>6</v>
      </c>
      <c r="E159" s="34">
        <v>6</v>
      </c>
      <c r="F159" s="34">
        <v>4</v>
      </c>
      <c r="G159" s="34">
        <v>6</v>
      </c>
      <c r="H159" s="34">
        <v>4</v>
      </c>
      <c r="I159" s="18">
        <f>C159*'Pesi e Budget Iniziale'!$B$16+'Pesi e Budget Iniziale'!$B$17*'CENTROCAMPISTI - GE'!D159+'CENTROCAMPISTI - GE'!E159*'Pesi e Budget Iniziale'!$B$18+'CENTROCAMPISTI - GE'!F159*'Pesi e Budget Iniziale'!$B$19+'Pesi e Budget Iniziale'!$B$20*'CENTROCAMPISTI - GE'!G159+'CENTROCAMPISTI - GE'!H159*'Pesi e Budget Iniziale'!$B$21+'Pesi e Budget Iniziale'!$B$22*VLOOKUP(B159,SQUADRE!$A$2:$B$21,2,FALSE)+VLOOKUP(B159,'FATTORE CASA'!$A$2:$B$21,2,FALSE)*'Pesi e Budget Iniziale'!$B$23+'Pesi e Budget Iniziale'!$B$24*VLOOKUP(B159,ALLENATORE!$A$2:$B$21,2,FALSE)</f>
        <v>58.315100000000001</v>
      </c>
      <c r="J159" s="19">
        <f t="shared" si="2"/>
        <v>-31.907009680954502</v>
      </c>
      <c r="K159" s="19">
        <f t="shared" si="0"/>
        <v>1</v>
      </c>
      <c r="L159" s="18">
        <f>C159*'Pesi e Budget Iniziale'!$D$16+'Pesi e Budget Iniziale'!$D$17*'CENTROCAMPISTI - GE'!D159+'CENTROCAMPISTI - GE'!E159*'Pesi e Budget Iniziale'!$D$18+'CENTROCAMPISTI - GE'!F159*'Pesi e Budget Iniziale'!$D$19+'Pesi e Budget Iniziale'!$D$20*'CENTROCAMPISTI - GE'!G159+'CENTROCAMPISTI - GE'!H159*'Pesi e Budget Iniziale'!$D$21+'Pesi e Budget Iniziale'!$D$22*VLOOKUP(B159,SQUADRE!$A$2:$B$21,2,FALSE)+VLOOKUP(B159,'FATTORE CASA'!$A$2:$B$21,2,FALSE)*'Pesi e Budget Iniziale'!$D$23+'Pesi e Budget Iniziale'!$D$24*VLOOKUP(B159,ALLENATORE!$A$2:$B$21,2,FALSE)</f>
        <v>56.015099999999997</v>
      </c>
      <c r="M159" s="19">
        <f t="shared" si="3"/>
        <v>-42.324394405648803</v>
      </c>
      <c r="N159" s="19">
        <f t="shared" si="1"/>
        <v>1</v>
      </c>
      <c r="P159" s="17"/>
    </row>
    <row r="160" spans="1:16" ht="12.75" customHeight="1" x14ac:dyDescent="0.15">
      <c r="A160" s="10" t="s">
        <v>606</v>
      </c>
      <c r="B160" s="34" t="s">
        <v>19</v>
      </c>
      <c r="C160" s="34">
        <v>7</v>
      </c>
      <c r="D160" s="34">
        <v>5</v>
      </c>
      <c r="E160" s="34">
        <v>6</v>
      </c>
      <c r="F160" s="34">
        <v>5</v>
      </c>
      <c r="G160" s="34">
        <v>6</v>
      </c>
      <c r="H160" s="34">
        <v>4</v>
      </c>
      <c r="I160" s="18">
        <f>C160*'Pesi e Budget Iniziale'!$B$16+'Pesi e Budget Iniziale'!$B$17*'CENTROCAMPISTI - GE'!D160+'CENTROCAMPISTI - GE'!E160*'Pesi e Budget Iniziale'!$B$18+'CENTROCAMPISTI - GE'!F160*'Pesi e Budget Iniziale'!$B$19+'Pesi e Budget Iniziale'!$B$20*'CENTROCAMPISTI - GE'!G160+'CENTROCAMPISTI - GE'!H160*'Pesi e Budget Iniziale'!$B$21+'Pesi e Budget Iniziale'!$B$22*VLOOKUP(B160,SQUADRE!$A$2:$B$21,2,FALSE)+VLOOKUP(B160,'FATTORE CASA'!$A$2:$B$21,2,FALSE)*'Pesi e Budget Iniziale'!$B$23+'Pesi e Budget Iniziale'!$B$24*VLOOKUP(B160,ALLENATORE!$A$2:$B$21,2,FALSE)</f>
        <v>65.916600000000003</v>
      </c>
      <c r="J160" s="19">
        <f t="shared" si="2"/>
        <v>-11.150209529496138</v>
      </c>
      <c r="K160" s="19">
        <f t="shared" si="0"/>
        <v>1</v>
      </c>
      <c r="L160" s="18">
        <f>C160*'Pesi e Budget Iniziale'!$D$16+'Pesi e Budget Iniziale'!$D$17*'CENTROCAMPISTI - GE'!D160+'CENTROCAMPISTI - GE'!E160*'Pesi e Budget Iniziale'!$D$18+'CENTROCAMPISTI - GE'!F160*'Pesi e Budget Iniziale'!$D$19+'Pesi e Budget Iniziale'!$D$20*'CENTROCAMPISTI - GE'!G160+'CENTROCAMPISTI - GE'!H160*'Pesi e Budget Iniziale'!$D$21+'Pesi e Budget Iniziale'!$D$22*VLOOKUP(B160,SQUADRE!$A$2:$B$21,2,FALSE)+VLOOKUP(B160,'FATTORE CASA'!$A$2:$B$21,2,FALSE)*'Pesi e Budget Iniziale'!$D$23+'Pesi e Budget Iniziale'!$D$24*VLOOKUP(B160,ALLENATORE!$A$2:$B$21,2,FALSE)</f>
        <v>63.566600000000001</v>
      </c>
      <c r="M160" s="19">
        <f t="shared" si="3"/>
        <v>-19.470268573196861</v>
      </c>
      <c r="N160" s="19">
        <f t="shared" si="1"/>
        <v>1</v>
      </c>
      <c r="P160" s="17"/>
    </row>
    <row r="161" spans="1:16" ht="12.75" customHeight="1" x14ac:dyDescent="0.15">
      <c r="A161" s="10" t="s">
        <v>608</v>
      </c>
      <c r="B161" s="34" t="s">
        <v>19</v>
      </c>
      <c r="C161" s="34">
        <v>8</v>
      </c>
      <c r="D161" s="34">
        <v>4</v>
      </c>
      <c r="E161" s="34">
        <v>6</v>
      </c>
      <c r="F161" s="34">
        <v>5</v>
      </c>
      <c r="G161" s="34">
        <v>5</v>
      </c>
      <c r="H161" s="34">
        <v>4</v>
      </c>
      <c r="I161" s="18">
        <f>C161*'Pesi e Budget Iniziale'!$B$16+'Pesi e Budget Iniziale'!$B$17*'CENTROCAMPISTI - GE'!D161+'CENTROCAMPISTI - GE'!E161*'Pesi e Budget Iniziale'!$B$18+'CENTROCAMPISTI - GE'!F161*'Pesi e Budget Iniziale'!$B$19+'Pesi e Budget Iniziale'!$B$20*'CENTROCAMPISTI - GE'!G161+'CENTROCAMPISTI - GE'!H161*'Pesi e Budget Iniziale'!$B$21+'Pesi e Budget Iniziale'!$B$22*VLOOKUP(B161,SQUADRE!$A$2:$B$21,2,FALSE)+VLOOKUP(B161,'FATTORE CASA'!$A$2:$B$21,2,FALSE)*'Pesi e Budget Iniziale'!$B$23+'Pesi e Budget Iniziale'!$B$24*VLOOKUP(B161,ALLENATORE!$A$2:$B$21,2,FALSE)</f>
        <v>64.704099999999997</v>
      </c>
      <c r="J161" s="19">
        <f t="shared" si="2"/>
        <v>-14.461085038756593</v>
      </c>
      <c r="K161" s="19">
        <f t="shared" si="0"/>
        <v>1</v>
      </c>
      <c r="L161" s="18">
        <f>C161*'Pesi e Budget Iniziale'!$D$16+'Pesi e Budget Iniziale'!$D$17*'CENTROCAMPISTI - GE'!D161+'CENTROCAMPISTI - GE'!E161*'Pesi e Budget Iniziale'!$D$18+'CENTROCAMPISTI - GE'!F161*'Pesi e Budget Iniziale'!$D$19+'Pesi e Budget Iniziale'!$D$20*'CENTROCAMPISTI - GE'!G161+'CENTROCAMPISTI - GE'!H161*'Pesi e Budget Iniziale'!$D$21+'Pesi e Budget Iniziale'!$D$22*VLOOKUP(B161,SQUADRE!$A$2:$B$21,2,FALSE)+VLOOKUP(B161,'FATTORE CASA'!$A$2:$B$21,2,FALSE)*'Pesi e Budget Iniziale'!$D$23+'Pesi e Budget Iniziale'!$D$24*VLOOKUP(B161,ALLENATORE!$A$2:$B$21,2,FALSE)</f>
        <v>62.354099999999995</v>
      </c>
      <c r="M161" s="19">
        <f t="shared" si="3"/>
        <v>-23.139821320577937</v>
      </c>
      <c r="N161" s="19">
        <f t="shared" si="1"/>
        <v>1</v>
      </c>
      <c r="P161" s="17"/>
    </row>
    <row r="162" spans="1:16" ht="12.75" customHeight="1" x14ac:dyDescent="0.15">
      <c r="A162" s="10" t="s">
        <v>610</v>
      </c>
      <c r="B162" s="34" t="s">
        <v>19</v>
      </c>
      <c r="C162" s="34">
        <v>8</v>
      </c>
      <c r="D162" s="34">
        <v>3</v>
      </c>
      <c r="E162" s="34">
        <v>6</v>
      </c>
      <c r="F162" s="34">
        <v>6</v>
      </c>
      <c r="G162" s="34">
        <v>6</v>
      </c>
      <c r="H162" s="34">
        <v>3</v>
      </c>
      <c r="I162" s="18">
        <f>C162*'Pesi e Budget Iniziale'!$B$16+'Pesi e Budget Iniziale'!$B$17*'CENTROCAMPISTI - GE'!D162+'CENTROCAMPISTI - GE'!E162*'Pesi e Budget Iniziale'!$B$18+'CENTROCAMPISTI - GE'!F162*'Pesi e Budget Iniziale'!$B$19+'Pesi e Budget Iniziale'!$B$20*'CENTROCAMPISTI - GE'!G162+'CENTROCAMPISTI - GE'!H162*'Pesi e Budget Iniziale'!$B$21+'Pesi e Budget Iniziale'!$B$22*VLOOKUP(B162,SQUADRE!$A$2:$B$21,2,FALSE)+VLOOKUP(B162,'FATTORE CASA'!$A$2:$B$21,2,FALSE)*'Pesi e Budget Iniziale'!$B$23+'Pesi e Budget Iniziale'!$B$24*VLOOKUP(B162,ALLENATORE!$A$2:$B$21,2,FALSE)</f>
        <v>64.979100000000003</v>
      </c>
      <c r="J162" s="19">
        <f t="shared" si="2"/>
        <v>-13.710164820161438</v>
      </c>
      <c r="K162" s="19">
        <f t="shared" si="0"/>
        <v>1</v>
      </c>
      <c r="L162" s="18">
        <f>C162*'Pesi e Budget Iniziale'!$D$16+'Pesi e Budget Iniziale'!$D$17*'CENTROCAMPISTI - GE'!D162+'CENTROCAMPISTI - GE'!E162*'Pesi e Budget Iniziale'!$D$18+'CENTROCAMPISTI - GE'!F162*'Pesi e Budget Iniziale'!$D$19+'Pesi e Budget Iniziale'!$D$20*'CENTROCAMPISTI - GE'!G162+'CENTROCAMPISTI - GE'!H162*'Pesi e Budget Iniziale'!$D$21+'Pesi e Budget Iniziale'!$D$22*VLOOKUP(B162,SQUADRE!$A$2:$B$21,2,FALSE)+VLOOKUP(B162,'FATTORE CASA'!$A$2:$B$21,2,FALSE)*'Pesi e Budget Iniziale'!$D$23+'Pesi e Budget Iniziale'!$D$24*VLOOKUP(B162,ALLENATORE!$A$2:$B$21,2,FALSE)</f>
        <v>62.579099999999997</v>
      </c>
      <c r="M162" s="19">
        <f t="shared" si="3"/>
        <v>-22.458873388074238</v>
      </c>
      <c r="N162" s="19">
        <f t="shared" si="1"/>
        <v>1</v>
      </c>
      <c r="P162" s="17"/>
    </row>
    <row r="163" spans="1:16" ht="12.75" customHeight="1" x14ac:dyDescent="0.15">
      <c r="A163" s="10" t="s">
        <v>612</v>
      </c>
      <c r="B163" s="34" t="s">
        <v>133</v>
      </c>
      <c r="C163" s="34">
        <v>8</v>
      </c>
      <c r="D163" s="34">
        <v>5</v>
      </c>
      <c r="E163" s="34">
        <v>5</v>
      </c>
      <c r="F163" s="34">
        <v>5</v>
      </c>
      <c r="G163" s="34">
        <v>5</v>
      </c>
      <c r="H163" s="34">
        <v>4</v>
      </c>
      <c r="I163" s="18">
        <f>C163*'Pesi e Budget Iniziale'!$B$16+'Pesi e Budget Iniziale'!$B$17*'CENTROCAMPISTI - GE'!D163+'CENTROCAMPISTI - GE'!E163*'Pesi e Budget Iniziale'!$B$18+'CENTROCAMPISTI - GE'!F163*'Pesi e Budget Iniziale'!$B$19+'Pesi e Budget Iniziale'!$B$20*'CENTROCAMPISTI - GE'!G163+'CENTROCAMPISTI - GE'!H163*'Pesi e Budget Iniziale'!$B$21+'Pesi e Budget Iniziale'!$B$22*VLOOKUP(B163,SQUADRE!$A$2:$B$21,2,FALSE)+VLOOKUP(B163,'FATTORE CASA'!$A$2:$B$21,2,FALSE)*'Pesi e Budget Iniziale'!$B$23+'Pesi e Budget Iniziale'!$B$24*VLOOKUP(B163,ALLENATORE!$A$2:$B$21,2,FALSE)</f>
        <v>59.904599999999995</v>
      </c>
      <c r="J163" s="19">
        <f t="shared" si="2"/>
        <v>-27.566690817474537</v>
      </c>
      <c r="K163" s="19">
        <f t="shared" si="0"/>
        <v>1</v>
      </c>
      <c r="L163" s="18">
        <f>C163*'Pesi e Budget Iniziale'!$D$16+'Pesi e Budget Iniziale'!$D$17*'CENTROCAMPISTI - GE'!D163+'CENTROCAMPISTI - GE'!E163*'Pesi e Budget Iniziale'!$D$18+'CENTROCAMPISTI - GE'!F163*'Pesi e Budget Iniziale'!$D$19+'Pesi e Budget Iniziale'!$D$20*'CENTROCAMPISTI - GE'!G163+'CENTROCAMPISTI - GE'!H163*'Pesi e Budget Iniziale'!$D$21+'Pesi e Budget Iniziale'!$D$22*VLOOKUP(B163,SQUADRE!$A$2:$B$21,2,FALSE)+VLOOKUP(B163,'FATTORE CASA'!$A$2:$B$21,2,FALSE)*'Pesi e Budget Iniziale'!$D$23+'Pesi e Budget Iniziale'!$D$24*VLOOKUP(B163,ALLENATORE!$A$2:$B$21,2,FALSE)</f>
        <v>57.904599999999995</v>
      </c>
      <c r="M163" s="19">
        <f t="shared" si="3"/>
        <v>-36.605944990245533</v>
      </c>
      <c r="N163" s="19">
        <f t="shared" si="1"/>
        <v>1</v>
      </c>
      <c r="P163" s="17"/>
    </row>
    <row r="164" spans="1:16" ht="12.75" customHeight="1" x14ac:dyDescent="0.15">
      <c r="A164" s="10" t="s">
        <v>614</v>
      </c>
      <c r="B164" s="34" t="s">
        <v>75</v>
      </c>
      <c r="C164" s="34">
        <v>7</v>
      </c>
      <c r="D164" s="34">
        <v>5</v>
      </c>
      <c r="E164" s="34">
        <v>6</v>
      </c>
      <c r="F164" s="34">
        <v>4</v>
      </c>
      <c r="G164" s="34">
        <v>6</v>
      </c>
      <c r="H164" s="34">
        <v>3</v>
      </c>
      <c r="I164" s="18">
        <f>C164*'Pesi e Budget Iniziale'!$B$16+'Pesi e Budget Iniziale'!$B$17*'CENTROCAMPISTI - GE'!D164+'CENTROCAMPISTI - GE'!E164*'Pesi e Budget Iniziale'!$B$18+'CENTROCAMPISTI - GE'!F164*'Pesi e Budget Iniziale'!$B$19+'Pesi e Budget Iniziale'!$B$20*'CENTROCAMPISTI - GE'!G164+'CENTROCAMPISTI - GE'!H164*'Pesi e Budget Iniziale'!$B$21+'Pesi e Budget Iniziale'!$B$22*VLOOKUP(B164,SQUADRE!$A$2:$B$21,2,FALSE)+VLOOKUP(B164,'FATTORE CASA'!$A$2:$B$21,2,FALSE)*'Pesi e Budget Iniziale'!$B$23+'Pesi e Budget Iniziale'!$B$24*VLOOKUP(B164,ALLENATORE!$A$2:$B$21,2,FALSE)</f>
        <v>56.838299999999997</v>
      </c>
      <c r="J164" s="19">
        <f t="shared" si="2"/>
        <v>-35.939587785759315</v>
      </c>
      <c r="K164" s="19">
        <f t="shared" si="0"/>
        <v>1</v>
      </c>
      <c r="L164" s="18">
        <f>C164*'Pesi e Budget Iniziale'!$D$16+'Pesi e Budget Iniziale'!$D$17*'CENTROCAMPISTI - GE'!D164+'CENTROCAMPISTI - GE'!E164*'Pesi e Budget Iniziale'!$D$18+'CENTROCAMPISTI - GE'!F164*'Pesi e Budget Iniziale'!$D$19+'Pesi e Budget Iniziale'!$D$20*'CENTROCAMPISTI - GE'!G164+'CENTROCAMPISTI - GE'!H164*'Pesi e Budget Iniziale'!$D$21+'Pesi e Budget Iniziale'!$D$22*VLOOKUP(B164,SQUADRE!$A$2:$B$21,2,FALSE)+VLOOKUP(B164,'FATTORE CASA'!$A$2:$B$21,2,FALSE)*'Pesi e Budget Iniziale'!$D$23+'Pesi e Budget Iniziale'!$D$24*VLOOKUP(B164,ALLENATORE!$A$2:$B$21,2,FALSE)</f>
        <v>54.5383</v>
      </c>
      <c r="M164" s="19">
        <f t="shared" si="3"/>
        <v>-46.79383399107752</v>
      </c>
      <c r="N164" s="19">
        <f t="shared" si="1"/>
        <v>1</v>
      </c>
      <c r="P164" s="17"/>
    </row>
    <row r="165" spans="1:16" ht="12.75" customHeight="1" x14ac:dyDescent="0.15">
      <c r="A165" s="10" t="s">
        <v>616</v>
      </c>
      <c r="B165" s="34" t="s">
        <v>139</v>
      </c>
      <c r="C165" s="34">
        <v>6</v>
      </c>
      <c r="D165" s="34">
        <v>4</v>
      </c>
      <c r="E165" s="34">
        <v>5</v>
      </c>
      <c r="F165" s="34">
        <v>5</v>
      </c>
      <c r="G165" s="34">
        <v>6</v>
      </c>
      <c r="H165" s="34">
        <v>5</v>
      </c>
      <c r="I165" s="18">
        <f>C165*'Pesi e Budget Iniziale'!$B$16+'Pesi e Budget Iniziale'!$B$17*'CENTROCAMPISTI - GE'!D165+'CENTROCAMPISTI - GE'!E165*'Pesi e Budget Iniziale'!$B$18+'CENTROCAMPISTI - GE'!F165*'Pesi e Budget Iniziale'!$B$19+'Pesi e Budget Iniziale'!$B$20*'CENTROCAMPISTI - GE'!G165+'CENTROCAMPISTI - GE'!H165*'Pesi e Budget Iniziale'!$B$21+'Pesi e Budget Iniziale'!$B$22*VLOOKUP(B165,SQUADRE!$A$2:$B$21,2,FALSE)+VLOOKUP(B165,'FATTORE CASA'!$A$2:$B$21,2,FALSE)*'Pesi e Budget Iniziale'!$B$23+'Pesi e Budget Iniziale'!$B$24*VLOOKUP(B165,ALLENATORE!$A$2:$B$21,2,FALSE)</f>
        <v>51.362599999999993</v>
      </c>
      <c r="J165" s="19">
        <f t="shared" si="2"/>
        <v>-50.891638116528313</v>
      </c>
      <c r="K165" s="19">
        <f t="shared" si="0"/>
        <v>1</v>
      </c>
      <c r="L165" s="18">
        <f>C165*'Pesi e Budget Iniziale'!$D$16+'Pesi e Budget Iniziale'!$D$17*'CENTROCAMPISTI - GE'!D165+'CENTROCAMPISTI - GE'!E165*'Pesi e Budget Iniziale'!$D$18+'CENTROCAMPISTI - GE'!F165*'Pesi e Budget Iniziale'!$D$19+'Pesi e Budget Iniziale'!$D$20*'CENTROCAMPISTI - GE'!G165+'CENTROCAMPISTI - GE'!H165*'Pesi e Budget Iniziale'!$D$21+'Pesi e Budget Iniziale'!$D$22*VLOOKUP(B165,SQUADRE!$A$2:$B$21,2,FALSE)+VLOOKUP(B165,'FATTORE CASA'!$A$2:$B$21,2,FALSE)*'Pesi e Budget Iniziale'!$D$23+'Pesi e Budget Iniziale'!$D$24*VLOOKUP(B165,ALLENATORE!$A$2:$B$21,2,FALSE)</f>
        <v>49.362599999999993</v>
      </c>
      <c r="M165" s="19">
        <f t="shared" si="3"/>
        <v>-62.457754943341527</v>
      </c>
      <c r="N165" s="19">
        <f t="shared" si="1"/>
        <v>1</v>
      </c>
      <c r="P165" s="17"/>
    </row>
    <row r="166" spans="1:16" ht="12.75" customHeight="1" x14ac:dyDescent="0.15">
      <c r="A166" s="10" t="s">
        <v>618</v>
      </c>
      <c r="B166" s="34" t="s">
        <v>117</v>
      </c>
      <c r="C166" s="34">
        <v>8</v>
      </c>
      <c r="D166" s="34">
        <v>4</v>
      </c>
      <c r="E166" s="34">
        <v>5</v>
      </c>
      <c r="F166" s="34">
        <v>5</v>
      </c>
      <c r="G166" s="34">
        <v>6</v>
      </c>
      <c r="H166" s="34">
        <v>3</v>
      </c>
      <c r="I166" s="18">
        <f>C166*'Pesi e Budget Iniziale'!$B$16+'Pesi e Budget Iniziale'!$B$17*'CENTROCAMPISTI - GE'!D166+'CENTROCAMPISTI - GE'!E166*'Pesi e Budget Iniziale'!$B$18+'CENTROCAMPISTI - GE'!F166*'Pesi e Budget Iniziale'!$B$19+'Pesi e Budget Iniziale'!$B$20*'CENTROCAMPISTI - GE'!G166+'CENTROCAMPISTI - GE'!H166*'Pesi e Budget Iniziale'!$B$21+'Pesi e Budget Iniziale'!$B$22*VLOOKUP(B166,SQUADRE!$A$2:$B$21,2,FALSE)+VLOOKUP(B166,'FATTORE CASA'!$A$2:$B$21,2,FALSE)*'Pesi e Budget Iniziale'!$B$23+'Pesi e Budget Iniziale'!$B$24*VLOOKUP(B166,ALLENATORE!$A$2:$B$21,2,FALSE)</f>
        <v>61.287599999999998</v>
      </c>
      <c r="J166" s="19">
        <f t="shared" si="2"/>
        <v>-23.790244772685099</v>
      </c>
      <c r="K166" s="19">
        <f t="shared" si="0"/>
        <v>1</v>
      </c>
      <c r="L166" s="18">
        <f>C166*'Pesi e Budget Iniziale'!$D$16+'Pesi e Budget Iniziale'!$D$17*'CENTROCAMPISTI - GE'!D166+'CENTROCAMPISTI - GE'!E166*'Pesi e Budget Iniziale'!$D$18+'CENTROCAMPISTI - GE'!F166*'Pesi e Budget Iniziale'!$D$19+'Pesi e Budget Iniziale'!$D$20*'CENTROCAMPISTI - GE'!G166+'CENTROCAMPISTI - GE'!H166*'Pesi e Budget Iniziale'!$D$21+'Pesi e Budget Iniziale'!$D$22*VLOOKUP(B166,SQUADRE!$A$2:$B$21,2,FALSE)+VLOOKUP(B166,'FATTORE CASA'!$A$2:$B$21,2,FALSE)*'Pesi e Budget Iniziale'!$D$23+'Pesi e Budget Iniziale'!$D$24*VLOOKUP(B166,ALLENATORE!$A$2:$B$21,2,FALSE)</f>
        <v>59.287599999999998</v>
      </c>
      <c r="M166" s="19">
        <f t="shared" si="3"/>
        <v>-32.420385031789451</v>
      </c>
      <c r="N166" s="19">
        <f t="shared" si="1"/>
        <v>1</v>
      </c>
      <c r="P166" s="17"/>
    </row>
    <row r="167" spans="1:16" ht="12.75" customHeight="1" x14ac:dyDescent="0.15">
      <c r="A167" s="10" t="s">
        <v>620</v>
      </c>
      <c r="B167" s="34" t="s">
        <v>107</v>
      </c>
      <c r="C167" s="34">
        <v>6</v>
      </c>
      <c r="D167" s="34">
        <v>4</v>
      </c>
      <c r="E167" s="34">
        <v>6</v>
      </c>
      <c r="F167" s="34">
        <v>5</v>
      </c>
      <c r="G167" s="34">
        <v>6</v>
      </c>
      <c r="H167" s="34">
        <v>4</v>
      </c>
      <c r="I167" s="18">
        <f>C167*'Pesi e Budget Iniziale'!$B$16+'Pesi e Budget Iniziale'!$B$17*'CENTROCAMPISTI - GE'!D167+'CENTROCAMPISTI - GE'!E167*'Pesi e Budget Iniziale'!$B$18+'CENTROCAMPISTI - GE'!F167*'Pesi e Budget Iniziale'!$B$19+'Pesi e Budget Iniziale'!$B$20*'CENTROCAMPISTI - GE'!G167+'CENTROCAMPISTI - GE'!H167*'Pesi e Budget Iniziale'!$B$21+'Pesi e Budget Iniziale'!$B$22*VLOOKUP(B167,SQUADRE!$A$2:$B$21,2,FALSE)+VLOOKUP(B167,'FATTORE CASA'!$A$2:$B$21,2,FALSE)*'Pesi e Budget Iniziale'!$B$23+'Pesi e Budget Iniziale'!$B$24*VLOOKUP(B167,ALLENATORE!$A$2:$B$21,2,FALSE)</f>
        <v>54.66879999999999</v>
      </c>
      <c r="J167" s="19">
        <f t="shared" si="2"/>
        <v>-41.863665655730912</v>
      </c>
      <c r="K167" s="19">
        <f t="shared" si="0"/>
        <v>1</v>
      </c>
      <c r="L167" s="18">
        <f>C167*'Pesi e Budget Iniziale'!$D$16+'Pesi e Budget Iniziale'!$D$17*'CENTROCAMPISTI - GE'!D167+'CENTROCAMPISTI - GE'!E167*'Pesi e Budget Iniziale'!$D$18+'CENTROCAMPISTI - GE'!F167*'Pesi e Budget Iniziale'!$D$19+'Pesi e Budget Iniziale'!$D$20*'CENTROCAMPISTI - GE'!G167+'CENTROCAMPISTI - GE'!H167*'Pesi e Budget Iniziale'!$D$21+'Pesi e Budget Iniziale'!$D$22*VLOOKUP(B167,SQUADRE!$A$2:$B$21,2,FALSE)+VLOOKUP(B167,'FATTORE CASA'!$A$2:$B$21,2,FALSE)*'Pesi e Budget Iniziale'!$D$23+'Pesi e Budget Iniziale'!$D$24*VLOOKUP(B167,ALLENATORE!$A$2:$B$21,2,FALSE)</f>
        <v>52.318799999999989</v>
      </c>
      <c r="M167" s="19">
        <f t="shared" si="3"/>
        <v>-53.511007040819592</v>
      </c>
      <c r="N167" s="19">
        <f t="shared" si="1"/>
        <v>1</v>
      </c>
      <c r="P167" s="17"/>
    </row>
    <row r="168" spans="1:16" ht="12.75" customHeight="1" x14ac:dyDescent="0.15">
      <c r="A168" s="10" t="s">
        <v>622</v>
      </c>
      <c r="B168" s="34" t="s">
        <v>112</v>
      </c>
      <c r="C168" s="34">
        <v>9</v>
      </c>
      <c r="D168" s="34">
        <v>2</v>
      </c>
      <c r="E168" s="34">
        <v>6</v>
      </c>
      <c r="F168" s="34">
        <v>6</v>
      </c>
      <c r="G168" s="34">
        <v>6</v>
      </c>
      <c r="H168" s="34">
        <v>2</v>
      </c>
      <c r="I168" s="18">
        <f>C168*'Pesi e Budget Iniziale'!$B$16+'Pesi e Budget Iniziale'!$B$17*'CENTROCAMPISTI - GE'!D168+'CENTROCAMPISTI - GE'!E168*'Pesi e Budget Iniziale'!$B$18+'CENTROCAMPISTI - GE'!F168*'Pesi e Budget Iniziale'!$B$19+'Pesi e Budget Iniziale'!$B$20*'CENTROCAMPISTI - GE'!G168+'CENTROCAMPISTI - GE'!H168*'Pesi e Budget Iniziale'!$B$21+'Pesi e Budget Iniziale'!$B$22*VLOOKUP(B168,SQUADRE!$A$2:$B$21,2,FALSE)+VLOOKUP(B168,'FATTORE CASA'!$A$2:$B$21,2,FALSE)*'Pesi e Budget Iniziale'!$B$23+'Pesi e Budget Iniziale'!$B$24*VLOOKUP(B168,ALLENATORE!$A$2:$B$21,2,FALSE)</f>
        <v>59.339100000000002</v>
      </c>
      <c r="J168" s="19">
        <f t="shared" si="2"/>
        <v>-29.110855848803837</v>
      </c>
      <c r="K168" s="19">
        <f t="shared" si="0"/>
        <v>1</v>
      </c>
      <c r="L168" s="18">
        <f>C168*'Pesi e Budget Iniziale'!$D$16+'Pesi e Budget Iniziale'!$D$17*'CENTROCAMPISTI - GE'!D168+'CENTROCAMPISTI - GE'!E168*'Pesi e Budget Iniziale'!$D$18+'CENTROCAMPISTI - GE'!F168*'Pesi e Budget Iniziale'!$D$19+'Pesi e Budget Iniziale'!$D$20*'CENTROCAMPISTI - GE'!G168+'CENTROCAMPISTI - GE'!H168*'Pesi e Budget Iniziale'!$D$21+'Pesi e Budget Iniziale'!$D$22*VLOOKUP(B168,SQUADRE!$A$2:$B$21,2,FALSE)+VLOOKUP(B168,'FATTORE CASA'!$A$2:$B$21,2,FALSE)*'Pesi e Budget Iniziale'!$D$23+'Pesi e Budget Iniziale'!$D$24*VLOOKUP(B168,ALLENATORE!$A$2:$B$21,2,FALSE)</f>
        <v>56.939099999999996</v>
      </c>
      <c r="M168" s="19">
        <f t="shared" si="3"/>
        <v>-39.527968229500289</v>
      </c>
      <c r="N168" s="19">
        <f t="shared" si="1"/>
        <v>1</v>
      </c>
      <c r="P168" s="17"/>
    </row>
    <row r="169" spans="1:16" ht="12.75" customHeight="1" x14ac:dyDescent="0.15">
      <c r="A169" s="10" t="s">
        <v>624</v>
      </c>
      <c r="B169" s="34" t="s">
        <v>102</v>
      </c>
      <c r="C169" s="34">
        <v>7</v>
      </c>
      <c r="D169" s="34">
        <v>4</v>
      </c>
      <c r="E169" s="34">
        <v>6</v>
      </c>
      <c r="F169" s="34">
        <v>5</v>
      </c>
      <c r="G169" s="34">
        <v>5</v>
      </c>
      <c r="H169" s="34">
        <v>4</v>
      </c>
      <c r="I169" s="18">
        <f>C169*'Pesi e Budget Iniziale'!$B$16+'Pesi e Budget Iniziale'!$B$17*'CENTROCAMPISTI - GE'!D169+'CENTROCAMPISTI - GE'!E169*'Pesi e Budget Iniziale'!$B$18+'CENTROCAMPISTI - GE'!F169*'Pesi e Budget Iniziale'!$B$19+'Pesi e Budget Iniziale'!$B$20*'CENTROCAMPISTI - GE'!G169+'CENTROCAMPISTI - GE'!H169*'Pesi e Budget Iniziale'!$B$21+'Pesi e Budget Iniziale'!$B$22*VLOOKUP(B169,SQUADRE!$A$2:$B$21,2,FALSE)+VLOOKUP(B169,'FATTORE CASA'!$A$2:$B$21,2,FALSE)*'Pesi e Budget Iniziale'!$B$23+'Pesi e Budget Iniziale'!$B$24*VLOOKUP(B169,ALLENATORE!$A$2:$B$21,2,FALSE)</f>
        <v>55.826300000000003</v>
      </c>
      <c r="J169" s="19">
        <f t="shared" si="2"/>
        <v>-38.702974190189465</v>
      </c>
      <c r="K169" s="19">
        <f t="shared" si="0"/>
        <v>1</v>
      </c>
      <c r="L169" s="18">
        <f>C169*'Pesi e Budget Iniziale'!$D$16+'Pesi e Budget Iniziale'!$D$17*'CENTROCAMPISTI - GE'!D169+'CENTROCAMPISTI - GE'!E169*'Pesi e Budget Iniziale'!$D$18+'CENTROCAMPISTI - GE'!F169*'Pesi e Budget Iniziale'!$D$19+'Pesi e Budget Iniziale'!$D$20*'CENTROCAMPISTI - GE'!G169+'CENTROCAMPISTI - GE'!H169*'Pesi e Budget Iniziale'!$D$21+'Pesi e Budget Iniziale'!$D$22*VLOOKUP(B169,SQUADRE!$A$2:$B$21,2,FALSE)+VLOOKUP(B169,'FATTORE CASA'!$A$2:$B$21,2,FALSE)*'Pesi e Budget Iniziale'!$D$23+'Pesi e Budget Iniziale'!$D$24*VLOOKUP(B169,ALLENATORE!$A$2:$B$21,2,FALSE)</f>
        <v>53.476299999999995</v>
      </c>
      <c r="M169" s="19">
        <f t="shared" si="3"/>
        <v>-50.007908232494998</v>
      </c>
      <c r="N169" s="19">
        <f t="shared" si="1"/>
        <v>1</v>
      </c>
      <c r="P169" s="17"/>
    </row>
    <row r="170" spans="1:16" ht="12.75" customHeight="1" x14ac:dyDescent="0.15">
      <c r="A170" s="10" t="s">
        <v>626</v>
      </c>
      <c r="B170" s="34" t="s">
        <v>69</v>
      </c>
      <c r="C170" s="34">
        <v>8</v>
      </c>
      <c r="D170" s="34">
        <v>4</v>
      </c>
      <c r="E170" s="34">
        <v>5</v>
      </c>
      <c r="F170" s="34">
        <v>4</v>
      </c>
      <c r="G170" s="34">
        <v>7</v>
      </c>
      <c r="H170" s="34">
        <v>2</v>
      </c>
      <c r="I170" s="18">
        <f>C170*'Pesi e Budget Iniziale'!$B$16+'Pesi e Budget Iniziale'!$B$17*'CENTROCAMPISTI - GE'!D170+'CENTROCAMPISTI - GE'!E170*'Pesi e Budget Iniziale'!$B$18+'CENTROCAMPISTI - GE'!F170*'Pesi e Budget Iniziale'!$B$19+'Pesi e Budget Iniziale'!$B$20*'CENTROCAMPISTI - GE'!G170+'CENTROCAMPISTI - GE'!H170*'Pesi e Budget Iniziale'!$B$21+'Pesi e Budget Iniziale'!$B$22*VLOOKUP(B170,SQUADRE!$A$2:$B$21,2,FALSE)+VLOOKUP(B170,'FATTORE CASA'!$A$2:$B$21,2,FALSE)*'Pesi e Budget Iniziale'!$B$23+'Pesi e Budget Iniziale'!$B$24*VLOOKUP(B170,ALLENATORE!$A$2:$B$21,2,FALSE)</f>
        <v>64.266599999999997</v>
      </c>
      <c r="J170" s="19">
        <f t="shared" si="2"/>
        <v>-15.655730841067069</v>
      </c>
      <c r="K170" s="19">
        <f t="shared" si="0"/>
        <v>1</v>
      </c>
      <c r="L170" s="18">
        <f>C170*'Pesi e Budget Iniziale'!$D$16+'Pesi e Budget Iniziale'!$D$17*'CENTROCAMPISTI - GE'!D170+'CENTROCAMPISTI - GE'!E170*'Pesi e Budget Iniziale'!$D$18+'CENTROCAMPISTI - GE'!F170*'Pesi e Budget Iniziale'!$D$19+'Pesi e Budget Iniziale'!$D$20*'CENTROCAMPISTI - GE'!G170+'CENTROCAMPISTI - GE'!H170*'Pesi e Budget Iniziale'!$D$21+'Pesi e Budget Iniziale'!$D$22*VLOOKUP(B170,SQUADRE!$A$2:$B$21,2,FALSE)+VLOOKUP(B170,'FATTORE CASA'!$A$2:$B$21,2,FALSE)*'Pesi e Budget Iniziale'!$D$23+'Pesi e Budget Iniziale'!$D$24*VLOOKUP(B170,ALLENATORE!$A$2:$B$21,2,FALSE)</f>
        <v>62.316600000000001</v>
      </c>
      <c r="M170" s="19">
        <f t="shared" si="3"/>
        <v>-23.253312642661868</v>
      </c>
      <c r="N170" s="19">
        <f t="shared" si="1"/>
        <v>1</v>
      </c>
      <c r="P170" s="17"/>
    </row>
    <row r="171" spans="1:16" ht="12.75" customHeight="1" x14ac:dyDescent="0.15">
      <c r="A171" s="10" t="s">
        <v>628</v>
      </c>
      <c r="B171" s="34" t="s">
        <v>126</v>
      </c>
      <c r="C171" s="34">
        <v>7</v>
      </c>
      <c r="D171" s="34">
        <v>4</v>
      </c>
      <c r="E171" s="34">
        <v>6</v>
      </c>
      <c r="F171" s="34">
        <v>6</v>
      </c>
      <c r="G171" s="34">
        <v>6</v>
      </c>
      <c r="H171" s="34">
        <v>1</v>
      </c>
      <c r="I171" s="18">
        <f>C171*'Pesi e Budget Iniziale'!$B$16+'Pesi e Budget Iniziale'!$B$17*'CENTROCAMPISTI - GE'!D171+'CENTROCAMPISTI - GE'!E171*'Pesi e Budget Iniziale'!$B$18+'CENTROCAMPISTI - GE'!F171*'Pesi e Budget Iniziale'!$B$19+'Pesi e Budget Iniziale'!$B$20*'CENTROCAMPISTI - GE'!G171+'CENTROCAMPISTI - GE'!H171*'Pesi e Budget Iniziale'!$B$21+'Pesi e Budget Iniziale'!$B$22*VLOOKUP(B171,SQUADRE!$A$2:$B$21,2,FALSE)+VLOOKUP(B171,'FATTORE CASA'!$A$2:$B$21,2,FALSE)*'Pesi e Budget Iniziale'!$B$23+'Pesi e Budget Iniziale'!$B$24*VLOOKUP(B171,ALLENATORE!$A$2:$B$21,2,FALSE)</f>
        <v>54.865200000000002</v>
      </c>
      <c r="J171" s="19">
        <f t="shared" si="2"/>
        <v>-41.327372088705104</v>
      </c>
      <c r="K171" s="19">
        <f t="shared" si="0"/>
        <v>1</v>
      </c>
      <c r="L171" s="18">
        <f>C171*'Pesi e Budget Iniziale'!$D$16+'Pesi e Budget Iniziale'!$D$17*'CENTROCAMPISTI - GE'!D171+'CENTROCAMPISTI - GE'!E171*'Pesi e Budget Iniziale'!$D$18+'CENTROCAMPISTI - GE'!F171*'Pesi e Budget Iniziale'!$D$19+'Pesi e Budget Iniziale'!$D$20*'CENTROCAMPISTI - GE'!G171+'CENTROCAMPISTI - GE'!H171*'Pesi e Budget Iniziale'!$D$21+'Pesi e Budget Iniziale'!$D$22*VLOOKUP(B171,SQUADRE!$A$2:$B$21,2,FALSE)+VLOOKUP(B171,'FATTORE CASA'!$A$2:$B$21,2,FALSE)*'Pesi e Budget Iniziale'!$D$23+'Pesi e Budget Iniziale'!$D$24*VLOOKUP(B171,ALLENATORE!$A$2:$B$21,2,FALSE)</f>
        <v>52.465199999999996</v>
      </c>
      <c r="M171" s="19">
        <f t="shared" si="3"/>
        <v>-53.067936919403834</v>
      </c>
      <c r="N171" s="19">
        <f t="shared" si="1"/>
        <v>1</v>
      </c>
      <c r="P171" s="17"/>
    </row>
    <row r="172" spans="1:16" ht="12.75" customHeight="1" x14ac:dyDescent="0.15">
      <c r="A172" s="10" t="s">
        <v>630</v>
      </c>
      <c r="B172" s="34" t="s">
        <v>142</v>
      </c>
      <c r="C172" s="34">
        <v>4</v>
      </c>
      <c r="D172" s="34">
        <v>6</v>
      </c>
      <c r="E172" s="34">
        <v>6</v>
      </c>
      <c r="F172" s="34">
        <v>5</v>
      </c>
      <c r="G172" s="34">
        <v>5</v>
      </c>
      <c r="H172" s="34">
        <v>4</v>
      </c>
      <c r="I172" s="18">
        <f>C172*'Pesi e Budget Iniziale'!$B$16+'Pesi e Budget Iniziale'!$B$17*'CENTROCAMPISTI - GE'!D172+'CENTROCAMPISTI - GE'!E172*'Pesi e Budget Iniziale'!$B$18+'CENTROCAMPISTI - GE'!F172*'Pesi e Budget Iniziale'!$B$19+'Pesi e Budget Iniziale'!$B$20*'CENTROCAMPISTI - GE'!G172+'CENTROCAMPISTI - GE'!H172*'Pesi e Budget Iniziale'!$B$21+'Pesi e Budget Iniziale'!$B$22*VLOOKUP(B172,SQUADRE!$A$2:$B$21,2,FALSE)+VLOOKUP(B172,'FATTORE CASA'!$A$2:$B$21,2,FALSE)*'Pesi e Budget Iniziale'!$B$23+'Pesi e Budget Iniziale'!$B$24*VLOOKUP(B172,ALLENATORE!$A$2:$B$21,2,FALSE)</f>
        <v>53.405900000000003</v>
      </c>
      <c r="J172" s="19">
        <f t="shared" si="2"/>
        <v>-45.312164361417473</v>
      </c>
      <c r="K172" s="19">
        <f t="shared" si="0"/>
        <v>1</v>
      </c>
      <c r="L172" s="18">
        <f>C172*'Pesi e Budget Iniziale'!$D$16+'Pesi e Budget Iniziale'!$D$17*'CENTROCAMPISTI - GE'!D172+'CENTROCAMPISTI - GE'!E172*'Pesi e Budget Iniziale'!$D$18+'CENTROCAMPISTI - GE'!F172*'Pesi e Budget Iniziale'!$D$19+'Pesi e Budget Iniziale'!$D$20*'CENTROCAMPISTI - GE'!G172+'CENTROCAMPISTI - GE'!H172*'Pesi e Budget Iniziale'!$D$21+'Pesi e Budget Iniziale'!$D$22*VLOOKUP(B172,SQUADRE!$A$2:$B$21,2,FALSE)+VLOOKUP(B172,'FATTORE CASA'!$A$2:$B$21,2,FALSE)*'Pesi e Budget Iniziale'!$D$23+'Pesi e Budget Iniziale'!$D$24*VLOOKUP(B172,ALLENATORE!$A$2:$B$21,2,FALSE)</f>
        <v>51.055899999999994</v>
      </c>
      <c r="M172" s="19">
        <f t="shared" si="3"/>
        <v>-57.33309212508145</v>
      </c>
      <c r="N172" s="19">
        <f t="shared" si="1"/>
        <v>1</v>
      </c>
      <c r="P172" s="17"/>
    </row>
    <row r="173" spans="1:16" ht="12.75" customHeight="1" x14ac:dyDescent="0.15">
      <c r="A173" s="10" t="s">
        <v>632</v>
      </c>
      <c r="B173" s="34" t="s">
        <v>139</v>
      </c>
      <c r="C173" s="34">
        <v>7</v>
      </c>
      <c r="D173" s="34">
        <v>4</v>
      </c>
      <c r="E173" s="34">
        <v>5</v>
      </c>
      <c r="F173" s="34">
        <v>5</v>
      </c>
      <c r="G173" s="34">
        <v>5</v>
      </c>
      <c r="H173" s="34">
        <v>4</v>
      </c>
      <c r="I173" s="18">
        <f>C173*'Pesi e Budget Iniziale'!$B$16+'Pesi e Budget Iniziale'!$B$17*'CENTROCAMPISTI - GE'!D173+'CENTROCAMPISTI - GE'!E173*'Pesi e Budget Iniziale'!$B$18+'CENTROCAMPISTI - GE'!F173*'Pesi e Budget Iniziale'!$B$19+'Pesi e Budget Iniziale'!$B$20*'CENTROCAMPISTI - GE'!G173+'CENTROCAMPISTI - GE'!H173*'Pesi e Budget Iniziale'!$B$21+'Pesi e Budget Iniziale'!$B$22*VLOOKUP(B173,SQUADRE!$A$2:$B$21,2,FALSE)+VLOOKUP(B173,'FATTORE CASA'!$A$2:$B$21,2,FALSE)*'Pesi e Budget Iniziale'!$B$23+'Pesi e Budget Iniziale'!$B$24*VLOOKUP(B173,ALLENATORE!$A$2:$B$21,2,FALSE)</f>
        <v>50.029299999999992</v>
      </c>
      <c r="J173" s="19">
        <f t="shared" si="2"/>
        <v>-54.532372398175283</v>
      </c>
      <c r="K173" s="19">
        <f t="shared" si="0"/>
        <v>1</v>
      </c>
      <c r="L173" s="18">
        <f>C173*'Pesi e Budget Iniziale'!$D$16+'Pesi e Budget Iniziale'!$D$17*'CENTROCAMPISTI - GE'!D173+'CENTROCAMPISTI - GE'!E173*'Pesi e Budget Iniziale'!$D$18+'CENTROCAMPISTI - GE'!F173*'Pesi e Budget Iniziale'!$D$19+'Pesi e Budget Iniziale'!$D$20*'CENTROCAMPISTI - GE'!G173+'CENTROCAMPISTI - GE'!H173*'Pesi e Budget Iniziale'!$D$21+'Pesi e Budget Iniziale'!$D$22*VLOOKUP(B173,SQUADRE!$A$2:$B$21,2,FALSE)+VLOOKUP(B173,'FATTORE CASA'!$A$2:$B$21,2,FALSE)*'Pesi e Budget Iniziale'!$D$23+'Pesi e Budget Iniziale'!$D$24*VLOOKUP(B173,ALLENATORE!$A$2:$B$21,2,FALSE)</f>
        <v>48.029299999999992</v>
      </c>
      <c r="M173" s="19">
        <f t="shared" si="3"/>
        <v>-66.492901069595675</v>
      </c>
      <c r="N173" s="19">
        <f t="shared" si="1"/>
        <v>1</v>
      </c>
      <c r="P173" s="17"/>
    </row>
    <row r="174" spans="1:16" ht="12.75" customHeight="1" x14ac:dyDescent="0.15">
      <c r="A174" s="10" t="s">
        <v>634</v>
      </c>
      <c r="B174" s="34" t="s">
        <v>75</v>
      </c>
      <c r="C174" s="34">
        <v>8</v>
      </c>
      <c r="D174" s="34">
        <v>3</v>
      </c>
      <c r="E174" s="34">
        <v>5</v>
      </c>
      <c r="F174" s="34">
        <v>4</v>
      </c>
      <c r="G174" s="34">
        <v>7</v>
      </c>
      <c r="H174" s="34">
        <v>2</v>
      </c>
      <c r="I174" s="18">
        <f>C174*'Pesi e Budget Iniziale'!$B$16+'Pesi e Budget Iniziale'!$B$17*'CENTROCAMPISTI - GE'!D174+'CENTROCAMPISTI - GE'!E174*'Pesi e Budget Iniziale'!$B$18+'CENTROCAMPISTI - GE'!F174*'Pesi e Budget Iniziale'!$B$19+'Pesi e Budget Iniziale'!$B$20*'CENTROCAMPISTI - GE'!G174+'CENTROCAMPISTI - GE'!H174*'Pesi e Budget Iniziale'!$B$21+'Pesi e Budget Iniziale'!$B$22*VLOOKUP(B174,SQUADRE!$A$2:$B$21,2,FALSE)+VLOOKUP(B174,'FATTORE CASA'!$A$2:$B$21,2,FALSE)*'Pesi e Budget Iniziale'!$B$23+'Pesi e Budget Iniziale'!$B$24*VLOOKUP(B174,ALLENATORE!$A$2:$B$21,2,FALSE)</f>
        <v>54.146599999999999</v>
      </c>
      <c r="J174" s="19">
        <f t="shared" si="2"/>
        <v>-43.289594885368658</v>
      </c>
      <c r="K174" s="19">
        <f t="shared" si="0"/>
        <v>1</v>
      </c>
      <c r="L174" s="18">
        <f>C174*'Pesi e Budget Iniziale'!$D$16+'Pesi e Budget Iniziale'!$D$17*'CENTROCAMPISTI - GE'!D174+'CENTROCAMPISTI - GE'!E174*'Pesi e Budget Iniziale'!$D$18+'CENTROCAMPISTI - GE'!F174*'Pesi e Budget Iniziale'!$D$19+'Pesi e Budget Iniziale'!$D$20*'CENTROCAMPISTI - GE'!G174+'CENTROCAMPISTI - GE'!H174*'Pesi e Budget Iniziale'!$D$21+'Pesi e Budget Iniziale'!$D$22*VLOOKUP(B174,SQUADRE!$A$2:$B$21,2,FALSE)+VLOOKUP(B174,'FATTORE CASA'!$A$2:$B$21,2,FALSE)*'Pesi e Budget Iniziale'!$D$23+'Pesi e Budget Iniziale'!$D$24*VLOOKUP(B174,ALLENATORE!$A$2:$B$21,2,FALSE)</f>
        <v>52.196600000000004</v>
      </c>
      <c r="M174" s="19">
        <f t="shared" si="3"/>
        <v>-53.880837429050445</v>
      </c>
      <c r="N174" s="19">
        <f t="shared" si="1"/>
        <v>1</v>
      </c>
      <c r="P174" s="17"/>
    </row>
    <row r="175" spans="1:16" ht="12.75" customHeight="1" x14ac:dyDescent="0.15">
      <c r="A175" s="10" t="s">
        <v>636</v>
      </c>
      <c r="B175" s="34" t="s">
        <v>90</v>
      </c>
      <c r="C175" s="34">
        <v>7</v>
      </c>
      <c r="D175" s="34">
        <v>3</v>
      </c>
      <c r="E175" s="34">
        <v>6</v>
      </c>
      <c r="F175" s="34">
        <v>4</v>
      </c>
      <c r="G175" s="34">
        <v>5</v>
      </c>
      <c r="H175" s="34">
        <v>3</v>
      </c>
      <c r="I175" s="18">
        <f>C175*'Pesi e Budget Iniziale'!$B$16+'Pesi e Budget Iniziale'!$B$17*'CENTROCAMPISTI - GE'!D175+'CENTROCAMPISTI - GE'!E175*'Pesi e Budget Iniziale'!$B$18+'CENTROCAMPISTI - GE'!F175*'Pesi e Budget Iniziale'!$B$19+'Pesi e Budget Iniziale'!$B$20*'CENTROCAMPISTI - GE'!G175+'CENTROCAMPISTI - GE'!H175*'Pesi e Budget Iniziale'!$B$21+'Pesi e Budget Iniziale'!$B$22*VLOOKUP(B175,SQUADRE!$A$2:$B$21,2,FALSE)+VLOOKUP(B175,'FATTORE CASA'!$A$2:$B$21,2,FALSE)*'Pesi e Budget Iniziale'!$B$23+'Pesi e Budget Iniziale'!$B$24*VLOOKUP(B175,ALLENATORE!$A$2:$B$21,2,FALSE)</f>
        <v>58.648499999999991</v>
      </c>
      <c r="J175" s="19">
        <f t="shared" si="2"/>
        <v>-30.996621314119537</v>
      </c>
      <c r="K175" s="19">
        <f t="shared" si="0"/>
        <v>1</v>
      </c>
      <c r="L175" s="18">
        <f>C175*'Pesi e Budget Iniziale'!$D$16+'Pesi e Budget Iniziale'!$D$17*'CENTROCAMPISTI - GE'!D175+'CENTROCAMPISTI - GE'!E175*'Pesi e Budget Iniziale'!$D$18+'CENTROCAMPISTI - GE'!F175*'Pesi e Budget Iniziale'!$D$19+'Pesi e Budget Iniziale'!$D$20*'CENTROCAMPISTI - GE'!G175+'CENTROCAMPISTI - GE'!H175*'Pesi e Budget Iniziale'!$D$21+'Pesi e Budget Iniziale'!$D$22*VLOOKUP(B175,SQUADRE!$A$2:$B$21,2,FALSE)+VLOOKUP(B175,'FATTORE CASA'!$A$2:$B$21,2,FALSE)*'Pesi e Budget Iniziale'!$D$23+'Pesi e Budget Iniziale'!$D$24*VLOOKUP(B175,ALLENATORE!$A$2:$B$21,2,FALSE)</f>
        <v>56.348499999999994</v>
      </c>
      <c r="M175" s="19">
        <f t="shared" si="3"/>
        <v>-41.315380891441109</v>
      </c>
      <c r="N175" s="19">
        <f t="shared" si="1"/>
        <v>1</v>
      </c>
      <c r="P175" s="17"/>
    </row>
    <row r="176" spans="1:16" ht="12.75" customHeight="1" x14ac:dyDescent="0.15">
      <c r="A176" s="10" t="s">
        <v>503</v>
      </c>
      <c r="B176" s="34" t="s">
        <v>142</v>
      </c>
      <c r="C176" s="34">
        <v>7</v>
      </c>
      <c r="D176" s="34">
        <v>5</v>
      </c>
      <c r="E176" s="34">
        <v>4</v>
      </c>
      <c r="F176" s="34">
        <v>4</v>
      </c>
      <c r="G176" s="34">
        <v>5</v>
      </c>
      <c r="H176" s="34">
        <v>4</v>
      </c>
      <c r="I176" s="18">
        <f>C176*'Pesi e Budget Iniziale'!$B$16+'Pesi e Budget Iniziale'!$B$17*'CENTROCAMPISTI - GE'!D176+'CENTROCAMPISTI - GE'!E176*'Pesi e Budget Iniziale'!$B$18+'CENTROCAMPISTI - GE'!F176*'Pesi e Budget Iniziale'!$B$19+'Pesi e Budget Iniziale'!$B$20*'CENTROCAMPISTI - GE'!G176+'CENTROCAMPISTI - GE'!H176*'Pesi e Budget Iniziale'!$B$21+'Pesi e Budget Iniziale'!$B$22*VLOOKUP(B176,SQUADRE!$A$2:$B$21,2,FALSE)+VLOOKUP(B176,'FATTORE CASA'!$A$2:$B$21,2,FALSE)*'Pesi e Budget Iniziale'!$B$23+'Pesi e Budget Iniziale'!$B$24*VLOOKUP(B176,ALLENATORE!$A$2:$B$21,2,FALSE)</f>
        <v>51.505799999999994</v>
      </c>
      <c r="J176" s="19">
        <f t="shared" si="2"/>
        <v>-50.500613479063503</v>
      </c>
      <c r="K176" s="19">
        <f t="shared" si="0"/>
        <v>1</v>
      </c>
      <c r="L176" s="18">
        <f>C176*'Pesi e Budget Iniziale'!$D$16+'Pesi e Budget Iniziale'!$D$17*'CENTROCAMPISTI - GE'!D176+'CENTROCAMPISTI - GE'!E176*'Pesi e Budget Iniziale'!$D$18+'CENTROCAMPISTI - GE'!F176*'Pesi e Budget Iniziale'!$D$19+'Pesi e Budget Iniziale'!$D$20*'CENTROCAMPISTI - GE'!G176+'CENTROCAMPISTI - GE'!H176*'Pesi e Budget Iniziale'!$D$21+'Pesi e Budget Iniziale'!$D$22*VLOOKUP(B176,SQUADRE!$A$2:$B$21,2,FALSE)+VLOOKUP(B176,'FATTORE CASA'!$A$2:$B$21,2,FALSE)*'Pesi e Budget Iniziale'!$D$23+'Pesi e Budget Iniziale'!$D$24*VLOOKUP(B176,ALLENATORE!$A$2:$B$21,2,FALSE)</f>
        <v>49.905799999999999</v>
      </c>
      <c r="M176" s="19">
        <f t="shared" si="3"/>
        <v>-60.813795312514785</v>
      </c>
      <c r="N176" s="19">
        <f t="shared" si="1"/>
        <v>1</v>
      </c>
      <c r="P176" s="17"/>
    </row>
    <row r="177" spans="1:16" ht="12.75" customHeight="1" x14ac:dyDescent="0.15">
      <c r="A177" s="10" t="s">
        <v>639</v>
      </c>
      <c r="B177" s="34" t="s">
        <v>90</v>
      </c>
      <c r="C177" s="34">
        <v>7</v>
      </c>
      <c r="D177" s="34">
        <v>3</v>
      </c>
      <c r="E177" s="34">
        <v>6</v>
      </c>
      <c r="F177" s="34">
        <v>5</v>
      </c>
      <c r="G177" s="34">
        <v>5</v>
      </c>
      <c r="H177" s="34">
        <v>3</v>
      </c>
      <c r="I177" s="18">
        <f>C177*'Pesi e Budget Iniziale'!$B$16+'Pesi e Budget Iniziale'!$B$17*'CENTROCAMPISTI - GE'!D177+'CENTROCAMPISTI - GE'!E177*'Pesi e Budget Iniziale'!$B$18+'CENTROCAMPISTI - GE'!F177*'Pesi e Budget Iniziale'!$B$19+'Pesi e Budget Iniziale'!$B$20*'CENTROCAMPISTI - GE'!G177+'CENTROCAMPISTI - GE'!H177*'Pesi e Budget Iniziale'!$B$21+'Pesi e Budget Iniziale'!$B$22*VLOOKUP(B177,SQUADRE!$A$2:$B$21,2,FALSE)+VLOOKUP(B177,'FATTORE CASA'!$A$2:$B$21,2,FALSE)*'Pesi e Budget Iniziale'!$B$23+'Pesi e Budget Iniziale'!$B$24*VLOOKUP(B177,ALLENATORE!$A$2:$B$21,2,FALSE)</f>
        <v>60.135999999999989</v>
      </c>
      <c r="J177" s="19">
        <f t="shared" si="2"/>
        <v>-26.934825586263941</v>
      </c>
      <c r="K177" s="19">
        <f t="shared" si="0"/>
        <v>1</v>
      </c>
      <c r="L177" s="18">
        <f>C177*'Pesi e Budget Iniziale'!$D$16+'Pesi e Budget Iniziale'!$D$17*'CENTROCAMPISTI - GE'!D177+'CENTROCAMPISTI - GE'!E177*'Pesi e Budget Iniziale'!$D$18+'CENTROCAMPISTI - GE'!F177*'Pesi e Budget Iniziale'!$D$19+'Pesi e Budget Iniziale'!$D$20*'CENTROCAMPISTI - GE'!G177+'CENTROCAMPISTI - GE'!H177*'Pesi e Budget Iniziale'!$D$21+'Pesi e Budget Iniziale'!$D$22*VLOOKUP(B177,SQUADRE!$A$2:$B$21,2,FALSE)+VLOOKUP(B177,'FATTORE CASA'!$A$2:$B$21,2,FALSE)*'Pesi e Budget Iniziale'!$D$23+'Pesi e Budget Iniziale'!$D$24*VLOOKUP(B177,ALLENATORE!$A$2:$B$21,2,FALSE)</f>
        <v>57.785999999999994</v>
      </c>
      <c r="M177" s="19">
        <f t="shared" si="3"/>
        <v>-36.964880211556377</v>
      </c>
      <c r="N177" s="19">
        <f t="shared" si="1"/>
        <v>1</v>
      </c>
      <c r="P177" s="17"/>
    </row>
    <row r="178" spans="1:16" ht="12.75" customHeight="1" x14ac:dyDescent="0.15">
      <c r="A178" s="10" t="s">
        <v>641</v>
      </c>
      <c r="B178" s="34" t="s">
        <v>75</v>
      </c>
      <c r="C178" s="34">
        <v>8</v>
      </c>
      <c r="D178" s="34">
        <v>4</v>
      </c>
      <c r="E178" s="34">
        <v>5</v>
      </c>
      <c r="F178" s="34">
        <v>5</v>
      </c>
      <c r="G178" s="34">
        <v>4</v>
      </c>
      <c r="H178" s="34">
        <v>3</v>
      </c>
      <c r="I178" s="18">
        <f>C178*'Pesi e Budget Iniziale'!$B$16+'Pesi e Budget Iniziale'!$B$17*'CENTROCAMPISTI - GE'!D178+'CENTROCAMPISTI - GE'!E178*'Pesi e Budget Iniziale'!$B$18+'CENTROCAMPISTI - GE'!F178*'Pesi e Budget Iniziale'!$B$19+'Pesi e Budget Iniziale'!$B$20*'CENTROCAMPISTI - GE'!G178+'CENTROCAMPISTI - GE'!H178*'Pesi e Budget Iniziale'!$B$21+'Pesi e Budget Iniziale'!$B$22*VLOOKUP(B178,SQUADRE!$A$2:$B$21,2,FALSE)+VLOOKUP(B178,'FATTORE CASA'!$A$2:$B$21,2,FALSE)*'Pesi e Budget Iniziale'!$B$23+'Pesi e Budget Iniziale'!$B$24*VLOOKUP(B178,ALLENATORE!$A$2:$B$21,2,FALSE)</f>
        <v>54.179999999999993</v>
      </c>
      <c r="J178" s="19">
        <f t="shared" si="2"/>
        <v>-43.198392211546562</v>
      </c>
      <c r="K178" s="19">
        <f t="shared" si="0"/>
        <v>1</v>
      </c>
      <c r="L178" s="18">
        <f>C178*'Pesi e Budget Iniziale'!$D$16+'Pesi e Budget Iniziale'!$D$17*'CENTROCAMPISTI - GE'!D178+'CENTROCAMPISTI - GE'!E178*'Pesi e Budget Iniziale'!$D$18+'CENTROCAMPISTI - GE'!F178*'Pesi e Budget Iniziale'!$D$19+'Pesi e Budget Iniziale'!$D$20*'CENTROCAMPISTI - GE'!G178+'CENTROCAMPISTI - GE'!H178*'Pesi e Budget Iniziale'!$D$21+'Pesi e Budget Iniziale'!$D$22*VLOOKUP(B178,SQUADRE!$A$2:$B$21,2,FALSE)+VLOOKUP(B178,'FATTORE CASA'!$A$2:$B$21,2,FALSE)*'Pesi e Budget Iniziale'!$D$23+'Pesi e Budget Iniziale'!$D$24*VLOOKUP(B178,ALLENATORE!$A$2:$B$21,2,FALSE)</f>
        <v>52.179999999999993</v>
      </c>
      <c r="M178" s="19">
        <f t="shared" si="3"/>
        <v>-53.931076254292975</v>
      </c>
      <c r="N178" s="19">
        <f t="shared" si="1"/>
        <v>1</v>
      </c>
      <c r="P178" s="17"/>
    </row>
    <row r="179" spans="1:16" ht="12.75" customHeight="1" x14ac:dyDescent="0.15">
      <c r="A179" s="10" t="s">
        <v>643</v>
      </c>
      <c r="B179" s="34" t="s">
        <v>90</v>
      </c>
      <c r="C179" s="34">
        <v>7</v>
      </c>
      <c r="D179" s="34">
        <v>3</v>
      </c>
      <c r="E179" s="34">
        <v>6</v>
      </c>
      <c r="F179" s="34">
        <v>5</v>
      </c>
      <c r="G179" s="34">
        <v>4</v>
      </c>
      <c r="H179" s="34">
        <v>3</v>
      </c>
      <c r="I179" s="18">
        <f>C179*'Pesi e Budget Iniziale'!$B$16+'Pesi e Budget Iniziale'!$B$17*'CENTROCAMPISTI - GE'!D179+'CENTROCAMPISTI - GE'!E179*'Pesi e Budget Iniziale'!$B$18+'CENTROCAMPISTI - GE'!F179*'Pesi e Budget Iniziale'!$B$19+'Pesi e Budget Iniziale'!$B$20*'CENTROCAMPISTI - GE'!G179+'CENTROCAMPISTI - GE'!H179*'Pesi e Budget Iniziale'!$B$21+'Pesi e Budget Iniziale'!$B$22*VLOOKUP(B179,SQUADRE!$A$2:$B$21,2,FALSE)+VLOOKUP(B179,'FATTORE CASA'!$A$2:$B$21,2,FALSE)*'Pesi e Budget Iniziale'!$B$23+'Pesi e Budget Iniziale'!$B$24*VLOOKUP(B179,ALLENATORE!$A$2:$B$21,2,FALSE)</f>
        <v>58.802699999999994</v>
      </c>
      <c r="J179" s="19">
        <f t="shared" si="2"/>
        <v>-30.575559867910897</v>
      </c>
      <c r="K179" s="19">
        <f t="shared" si="0"/>
        <v>1</v>
      </c>
      <c r="L179" s="18">
        <f>C179*'Pesi e Budget Iniziale'!$D$16+'Pesi e Budget Iniziale'!$D$17*'CENTROCAMPISTI - GE'!D179+'CENTROCAMPISTI - GE'!E179*'Pesi e Budget Iniziale'!$D$18+'CENTROCAMPISTI - GE'!F179*'Pesi e Budget Iniziale'!$D$19+'Pesi e Budget Iniziale'!$D$20*'CENTROCAMPISTI - GE'!G179+'CENTROCAMPISTI - GE'!H179*'Pesi e Budget Iniziale'!$D$21+'Pesi e Budget Iniziale'!$D$22*VLOOKUP(B179,SQUADRE!$A$2:$B$21,2,FALSE)+VLOOKUP(B179,'FATTORE CASA'!$A$2:$B$21,2,FALSE)*'Pesi e Budget Iniziale'!$D$23+'Pesi e Budget Iniziale'!$D$24*VLOOKUP(B179,ALLENATORE!$A$2:$B$21,2,FALSE)</f>
        <v>56.452699999999986</v>
      </c>
      <c r="M179" s="19">
        <f t="shared" si="3"/>
        <v>-41.000026337810539</v>
      </c>
      <c r="N179" s="19">
        <f t="shared" si="1"/>
        <v>1</v>
      </c>
      <c r="P179" s="17"/>
    </row>
    <row r="180" spans="1:16" ht="12.75" customHeight="1" x14ac:dyDescent="0.15">
      <c r="A180" s="10" t="s">
        <v>645</v>
      </c>
      <c r="B180" s="34" t="s">
        <v>69</v>
      </c>
      <c r="C180" s="34">
        <v>8</v>
      </c>
      <c r="D180" s="34">
        <v>3</v>
      </c>
      <c r="E180" s="34">
        <v>6</v>
      </c>
      <c r="F180" s="34">
        <v>4</v>
      </c>
      <c r="G180" s="34">
        <v>6</v>
      </c>
      <c r="H180" s="34">
        <v>1</v>
      </c>
      <c r="I180" s="18">
        <f>C180*'Pesi e Budget Iniziale'!$B$16+'Pesi e Budget Iniziale'!$B$17*'CENTROCAMPISTI - GE'!D180+'CENTROCAMPISTI - GE'!E180*'Pesi e Budget Iniziale'!$B$18+'CENTROCAMPISTI - GE'!F180*'Pesi e Budget Iniziale'!$B$19+'Pesi e Budget Iniziale'!$B$20*'CENTROCAMPISTI - GE'!G180+'CENTROCAMPISTI - GE'!H180*'Pesi e Budget Iniziale'!$B$21+'Pesi e Budget Iniziale'!$B$22*VLOOKUP(B180,SQUADRE!$A$2:$B$21,2,FALSE)+VLOOKUP(B180,'FATTORE CASA'!$A$2:$B$21,2,FALSE)*'Pesi e Budget Iniziale'!$B$23+'Pesi e Budget Iniziale'!$B$24*VLOOKUP(B180,ALLENATORE!$A$2:$B$21,2,FALSE)</f>
        <v>61.987499999999997</v>
      </c>
      <c r="J180" s="19">
        <f t="shared" si="2"/>
        <v>-21.87908455088602</v>
      </c>
      <c r="K180" s="19">
        <f t="shared" si="0"/>
        <v>1</v>
      </c>
      <c r="L180" s="18">
        <f>C180*'Pesi e Budget Iniziale'!$D$16+'Pesi e Budget Iniziale'!$D$17*'CENTROCAMPISTI - GE'!D180+'CENTROCAMPISTI - GE'!E180*'Pesi e Budget Iniziale'!$D$18+'CENTROCAMPISTI - GE'!F180*'Pesi e Budget Iniziale'!$D$19+'Pesi e Budget Iniziale'!$D$20*'CENTROCAMPISTI - GE'!G180+'CENTROCAMPISTI - GE'!H180*'Pesi e Budget Iniziale'!$D$21+'Pesi e Budget Iniziale'!$D$22*VLOOKUP(B180,SQUADRE!$A$2:$B$21,2,FALSE)+VLOOKUP(B180,'FATTORE CASA'!$A$2:$B$21,2,FALSE)*'Pesi e Budget Iniziale'!$D$23+'Pesi e Budget Iniziale'!$D$24*VLOOKUP(B180,ALLENATORE!$A$2:$B$21,2,FALSE)</f>
        <v>59.6875</v>
      </c>
      <c r="M180" s="19">
        <f t="shared" si="3"/>
        <v>-31.210113573086204</v>
      </c>
      <c r="N180" s="19">
        <f t="shared" si="1"/>
        <v>1</v>
      </c>
      <c r="P180" s="17"/>
    </row>
    <row r="181" spans="1:16" ht="12.75" customHeight="1" x14ac:dyDescent="0.15">
      <c r="A181" s="10" t="s">
        <v>650</v>
      </c>
      <c r="B181" s="34" t="s">
        <v>130</v>
      </c>
      <c r="C181" s="34">
        <v>5</v>
      </c>
      <c r="D181" s="34">
        <v>6</v>
      </c>
      <c r="E181" s="34">
        <v>4</v>
      </c>
      <c r="F181" s="34">
        <v>4</v>
      </c>
      <c r="G181" s="34">
        <v>6</v>
      </c>
      <c r="H181" s="34">
        <v>3</v>
      </c>
      <c r="I181" s="18">
        <f>C181*'Pesi e Budget Iniziale'!$B$16+'Pesi e Budget Iniziale'!$B$17*'CENTROCAMPISTI - GE'!D181+'CENTROCAMPISTI - GE'!E181*'Pesi e Budget Iniziale'!$B$18+'CENTROCAMPISTI - GE'!F181*'Pesi e Budget Iniziale'!$B$19+'Pesi e Budget Iniziale'!$B$20*'CENTROCAMPISTI - GE'!G181+'CENTROCAMPISTI - GE'!H181*'Pesi e Budget Iniziale'!$B$21+'Pesi e Budget Iniziale'!$B$22*VLOOKUP(B181,SQUADRE!$A$2:$B$21,2,FALSE)+VLOOKUP(B181,'FATTORE CASA'!$A$2:$B$21,2,FALSE)*'Pesi e Budget Iniziale'!$B$23+'Pesi e Budget Iniziale'!$B$24*VLOOKUP(B181,ALLENATORE!$A$2:$B$21,2,FALSE)</f>
        <v>47.350699999999996</v>
      </c>
      <c r="J181" s="19">
        <f t="shared" si="2"/>
        <v>-61.846608389189726</v>
      </c>
      <c r="K181" s="19">
        <f t="shared" si="0"/>
        <v>1</v>
      </c>
      <c r="L181" s="18">
        <f>C181*'Pesi e Budget Iniziale'!$D$16+'Pesi e Budget Iniziale'!$D$17*'CENTROCAMPISTI - GE'!D181+'CENTROCAMPISTI - GE'!E181*'Pesi e Budget Iniziale'!$D$18+'CENTROCAMPISTI - GE'!F181*'Pesi e Budget Iniziale'!$D$19+'Pesi e Budget Iniziale'!$D$20*'CENTROCAMPISTI - GE'!G181+'CENTROCAMPISTI - GE'!H181*'Pesi e Budget Iniziale'!$D$21+'Pesi e Budget Iniziale'!$D$22*VLOOKUP(B181,SQUADRE!$A$2:$B$21,2,FALSE)+VLOOKUP(B181,'FATTORE CASA'!$A$2:$B$21,2,FALSE)*'Pesi e Budget Iniziale'!$D$23+'Pesi e Budget Iniziale'!$D$24*VLOOKUP(B181,ALLENATORE!$A$2:$B$21,2,FALSE)</f>
        <v>45.750700000000002</v>
      </c>
      <c r="M181" s="19">
        <f t="shared" si="3"/>
        <v>-73.388936442941983</v>
      </c>
      <c r="N181" s="19">
        <f t="shared" si="1"/>
        <v>1</v>
      </c>
      <c r="P181" s="17"/>
    </row>
    <row r="182" spans="1:16" ht="12.75" customHeight="1" x14ac:dyDescent="0.15">
      <c r="A182" s="10" t="s">
        <v>652</v>
      </c>
      <c r="B182" s="34" t="s">
        <v>130</v>
      </c>
      <c r="C182" s="34">
        <v>5</v>
      </c>
      <c r="D182" s="34">
        <v>5</v>
      </c>
      <c r="E182" s="34">
        <v>5</v>
      </c>
      <c r="F182" s="34">
        <v>4</v>
      </c>
      <c r="G182" s="34">
        <v>5</v>
      </c>
      <c r="H182" s="34">
        <v>3</v>
      </c>
      <c r="I182" s="18">
        <f>C182*'Pesi e Budget Iniziale'!$B$16+'Pesi e Budget Iniziale'!$B$17*'CENTROCAMPISTI - GE'!D182+'CENTROCAMPISTI - GE'!E182*'Pesi e Budget Iniziale'!$B$18+'CENTROCAMPISTI - GE'!F182*'Pesi e Budget Iniziale'!$B$19+'Pesi e Budget Iniziale'!$B$20*'CENTROCAMPISTI - GE'!G182+'CENTROCAMPISTI - GE'!H182*'Pesi e Budget Iniziale'!$B$21+'Pesi e Budget Iniziale'!$B$22*VLOOKUP(B182,SQUADRE!$A$2:$B$21,2,FALSE)+VLOOKUP(B182,'FATTORE CASA'!$A$2:$B$21,2,FALSE)*'Pesi e Budget Iniziale'!$B$23+'Pesi e Budget Iniziale'!$B$24*VLOOKUP(B182,ALLENATORE!$A$2:$B$21,2,FALSE)</f>
        <v>46.404900000000005</v>
      </c>
      <c r="J182" s="19">
        <f t="shared" si="2"/>
        <v>-64.429227817361692</v>
      </c>
      <c r="K182" s="19">
        <f t="shared" si="0"/>
        <v>1</v>
      </c>
      <c r="L182" s="18">
        <f>C182*'Pesi e Budget Iniziale'!$D$16+'Pesi e Budget Iniziale'!$D$17*'CENTROCAMPISTI - GE'!D182+'CENTROCAMPISTI - GE'!E182*'Pesi e Budget Iniziale'!$D$18+'CENTROCAMPISTI - GE'!F182*'Pesi e Budget Iniziale'!$D$19+'Pesi e Budget Iniziale'!$D$20*'CENTROCAMPISTI - GE'!G182+'CENTROCAMPISTI - GE'!H182*'Pesi e Budget Iniziale'!$D$21+'Pesi e Budget Iniziale'!$D$22*VLOOKUP(B182,SQUADRE!$A$2:$B$21,2,FALSE)+VLOOKUP(B182,'FATTORE CASA'!$A$2:$B$21,2,FALSE)*'Pesi e Budget Iniziale'!$D$23+'Pesi e Budget Iniziale'!$D$24*VLOOKUP(B182,ALLENATORE!$A$2:$B$21,2,FALSE)</f>
        <v>44.454900000000002</v>
      </c>
      <c r="M182" s="19">
        <f t="shared" si="3"/>
        <v>-77.310591247112157</v>
      </c>
      <c r="N182" s="19">
        <f t="shared" si="1"/>
        <v>1</v>
      </c>
      <c r="P182" s="17"/>
    </row>
    <row r="183" spans="1:16" ht="12.75" customHeight="1" x14ac:dyDescent="0.15">
      <c r="A183" s="10" t="s">
        <v>654</v>
      </c>
      <c r="B183" s="34" t="s">
        <v>142</v>
      </c>
      <c r="C183" s="34">
        <v>6</v>
      </c>
      <c r="D183" s="34">
        <v>4</v>
      </c>
      <c r="E183" s="34">
        <v>4</v>
      </c>
      <c r="F183" s="34">
        <v>4</v>
      </c>
      <c r="G183" s="34">
        <v>5</v>
      </c>
      <c r="H183" s="34">
        <v>2</v>
      </c>
      <c r="I183" s="18">
        <f>C183*'Pesi e Budget Iniziale'!$B$16+'Pesi e Budget Iniziale'!$B$17*'CENTROCAMPISTI - GE'!D183+'CENTROCAMPISTI - GE'!E183*'Pesi e Budget Iniziale'!$B$18+'CENTROCAMPISTI - GE'!F183*'Pesi e Budget Iniziale'!$B$19+'Pesi e Budget Iniziale'!$B$20*'CENTROCAMPISTI - GE'!G183+'CENTROCAMPISTI - GE'!H183*'Pesi e Budget Iniziale'!$B$21+'Pesi e Budget Iniziale'!$B$22*VLOOKUP(B183,SQUADRE!$A$2:$B$21,2,FALSE)+VLOOKUP(B183,'FATTORE CASA'!$A$2:$B$21,2,FALSE)*'Pesi e Budget Iniziale'!$B$23+'Pesi e Budget Iniziale'!$B$24*VLOOKUP(B183,ALLENATORE!$A$2:$B$21,2,FALSE)</f>
        <v>46.293399999999998</v>
      </c>
      <c r="J183" s="19">
        <f t="shared" si="2"/>
        <v>-64.733691833264828</v>
      </c>
      <c r="K183" s="19">
        <f t="shared" si="0"/>
        <v>1</v>
      </c>
      <c r="L183" s="18">
        <f>C183*'Pesi e Budget Iniziale'!$D$16+'Pesi e Budget Iniziale'!$D$17*'CENTROCAMPISTI - GE'!D183+'CENTROCAMPISTI - GE'!E183*'Pesi e Budget Iniziale'!$D$18+'CENTROCAMPISTI - GE'!F183*'Pesi e Budget Iniziale'!$D$19+'Pesi e Budget Iniziale'!$D$20*'CENTROCAMPISTI - GE'!G183+'CENTROCAMPISTI - GE'!H183*'Pesi e Budget Iniziale'!$D$21+'Pesi e Budget Iniziale'!$D$22*VLOOKUP(B183,SQUADRE!$A$2:$B$21,2,FALSE)+VLOOKUP(B183,'FATTORE CASA'!$A$2:$B$21,2,FALSE)*'Pesi e Budget Iniziale'!$D$23+'Pesi e Budget Iniziale'!$D$24*VLOOKUP(B183,ALLENATORE!$A$2:$B$21,2,FALSE)</f>
        <v>44.693399999999997</v>
      </c>
      <c r="M183" s="19">
        <f t="shared" si="3"/>
        <v>-76.588786438658289</v>
      </c>
      <c r="N183" s="19">
        <f t="shared" si="1"/>
        <v>1</v>
      </c>
      <c r="P183" s="12"/>
    </row>
    <row r="184" spans="1:16" ht="12.75" customHeight="1" x14ac:dyDescent="0.15">
      <c r="A184" s="10" t="s">
        <v>656</v>
      </c>
      <c r="B184" s="34" t="s">
        <v>130</v>
      </c>
      <c r="C184" s="34">
        <v>6</v>
      </c>
      <c r="D184" s="34">
        <v>3</v>
      </c>
      <c r="E184" s="34">
        <v>4</v>
      </c>
      <c r="F184" s="34">
        <v>3</v>
      </c>
      <c r="G184" s="34">
        <v>6</v>
      </c>
      <c r="H184" s="34">
        <v>2</v>
      </c>
      <c r="I184" s="18">
        <f>C184*'Pesi e Budget Iniziale'!$B$16+'Pesi e Budget Iniziale'!$B$17*'CENTROCAMPISTI - GE'!D184+'CENTROCAMPISTI - GE'!E184*'Pesi e Budget Iniziale'!$B$18+'CENTROCAMPISTI - GE'!F184*'Pesi e Budget Iniziale'!$B$19+'Pesi e Budget Iniziale'!$B$20*'CENTROCAMPISTI - GE'!G184+'CENTROCAMPISTI - GE'!H184*'Pesi e Budget Iniziale'!$B$21+'Pesi e Budget Iniziale'!$B$22*VLOOKUP(B184,SQUADRE!$A$2:$B$21,2,FALSE)+VLOOKUP(B184,'FATTORE CASA'!$A$2:$B$21,2,FALSE)*'Pesi e Budget Iniziale'!$B$23+'Pesi e Budget Iniziale'!$B$24*VLOOKUP(B184,ALLENATORE!$A$2:$B$21,2,FALSE)</f>
        <v>42.22570000000001</v>
      </c>
      <c r="J184" s="19">
        <f t="shared" si="2"/>
        <v>-75.841030644826617</v>
      </c>
      <c r="K184" s="19">
        <f t="shared" si="0"/>
        <v>1</v>
      </c>
      <c r="L184" s="18">
        <f>C184*'Pesi e Budget Iniziale'!$D$16+'Pesi e Budget Iniziale'!$D$17*'CENTROCAMPISTI - GE'!D184+'CENTROCAMPISTI - GE'!E184*'Pesi e Budget Iniziale'!$D$18+'CENTROCAMPISTI - GE'!F184*'Pesi e Budget Iniziale'!$D$19+'Pesi e Budget Iniziale'!$D$20*'CENTROCAMPISTI - GE'!G184+'CENTROCAMPISTI - GE'!H184*'Pesi e Budget Iniziale'!$D$21+'Pesi e Budget Iniziale'!$D$22*VLOOKUP(B184,SQUADRE!$A$2:$B$21,2,FALSE)+VLOOKUP(B184,'FATTORE CASA'!$A$2:$B$21,2,FALSE)*'Pesi e Budget Iniziale'!$D$23+'Pesi e Budget Iniziale'!$D$24*VLOOKUP(B184,ALLENATORE!$A$2:$B$21,2,FALSE)</f>
        <v>40.675699999999999</v>
      </c>
      <c r="M184" s="19">
        <f t="shared" si="3"/>
        <v>-88.748095364969842</v>
      </c>
      <c r="N184" s="19">
        <f t="shared" si="1"/>
        <v>1</v>
      </c>
      <c r="P184" s="17"/>
    </row>
    <row r="185" spans="1:16" ht="12.75" customHeight="1" x14ac:dyDescent="0.15">
      <c r="A185" s="10" t="s">
        <v>658</v>
      </c>
      <c r="B185" s="34" t="s">
        <v>130</v>
      </c>
      <c r="C185" s="34">
        <v>4</v>
      </c>
      <c r="D185" s="34">
        <v>4</v>
      </c>
      <c r="E185" s="34">
        <v>5</v>
      </c>
      <c r="F185" s="34">
        <v>4</v>
      </c>
      <c r="G185" s="34">
        <v>3</v>
      </c>
      <c r="H185" s="34">
        <v>3</v>
      </c>
      <c r="I185" s="18">
        <f>C185*'Pesi e Budget Iniziale'!$B$16+'Pesi e Budget Iniziale'!$B$17*'CENTROCAMPISTI - GE'!D185+'CENTROCAMPISTI - GE'!E185*'Pesi e Budget Iniziale'!$B$18+'CENTROCAMPISTI - GE'!F185*'Pesi e Budget Iniziale'!$B$19+'Pesi e Budget Iniziale'!$B$20*'CENTROCAMPISTI - GE'!G185+'CENTROCAMPISTI - GE'!H185*'Pesi e Budget Iniziale'!$B$21+'Pesi e Budget Iniziale'!$B$22*VLOOKUP(B185,SQUADRE!$A$2:$B$21,2,FALSE)+VLOOKUP(B185,'FATTORE CASA'!$A$2:$B$21,2,FALSE)*'Pesi e Budget Iniziale'!$B$23+'Pesi e Budget Iniziale'!$B$24*VLOOKUP(B185,ALLENATORE!$A$2:$B$21,2,FALSE)</f>
        <v>41.192500000000003</v>
      </c>
      <c r="J185" s="19">
        <f t="shared" si="2"/>
        <v>-78.662306171563046</v>
      </c>
      <c r="K185" s="19">
        <f t="shared" si="0"/>
        <v>1</v>
      </c>
      <c r="L185" s="18">
        <f>C185*'Pesi e Budget Iniziale'!$D$16+'Pesi e Budget Iniziale'!$D$17*'CENTROCAMPISTI - GE'!D185+'CENTROCAMPISTI - GE'!E185*'Pesi e Budget Iniziale'!$D$18+'CENTROCAMPISTI - GE'!F185*'Pesi e Budget Iniziale'!$D$19+'Pesi e Budget Iniziale'!$D$20*'CENTROCAMPISTI - GE'!G185+'CENTROCAMPISTI - GE'!H185*'Pesi e Budget Iniziale'!$D$21+'Pesi e Budget Iniziale'!$D$22*VLOOKUP(B185,SQUADRE!$A$2:$B$21,2,FALSE)+VLOOKUP(B185,'FATTORE CASA'!$A$2:$B$21,2,FALSE)*'Pesi e Budget Iniziale'!$D$23+'Pesi e Budget Iniziale'!$D$24*VLOOKUP(B185,ALLENATORE!$A$2:$B$21,2,FALSE)</f>
        <v>39.2425</v>
      </c>
      <c r="M185" s="19">
        <f t="shared" si="3"/>
        <v>-93.085582373255662</v>
      </c>
      <c r="N185" s="19">
        <f t="shared" si="1"/>
        <v>1</v>
      </c>
      <c r="P185" s="17"/>
    </row>
    <row r="186" spans="1:16" ht="12.75" customHeight="1" x14ac:dyDescent="0.15">
      <c r="A186" s="10" t="s">
        <v>660</v>
      </c>
      <c r="B186" s="34" t="s">
        <v>130</v>
      </c>
      <c r="C186" s="34">
        <v>5</v>
      </c>
      <c r="D186" s="34">
        <v>3</v>
      </c>
      <c r="E186" s="34">
        <v>3</v>
      </c>
      <c r="F186" s="34">
        <v>3</v>
      </c>
      <c r="G186" s="34">
        <v>3</v>
      </c>
      <c r="H186" s="34">
        <v>2</v>
      </c>
      <c r="I186" s="18">
        <f>C186*'Pesi e Budget Iniziale'!$B$16+'Pesi e Budget Iniziale'!$B$17*'CENTROCAMPISTI - GE'!D186+'CENTROCAMPISTI - GE'!E186*'Pesi e Budget Iniziale'!$B$18+'CENTROCAMPISTI - GE'!F186*'Pesi e Budget Iniziale'!$B$19+'Pesi e Budget Iniziale'!$B$20*'CENTROCAMPISTI - GE'!G186+'CENTROCAMPISTI - GE'!H186*'Pesi e Budget Iniziale'!$B$21+'Pesi e Budget Iniziale'!$B$22*VLOOKUP(B186,SQUADRE!$A$2:$B$21,2,FALSE)+VLOOKUP(B186,'FATTORE CASA'!$A$2:$B$21,2,FALSE)*'Pesi e Budget Iniziale'!$B$23+'Pesi e Budget Iniziale'!$B$24*VLOOKUP(B186,ALLENATORE!$A$2:$B$21,2,FALSE)</f>
        <v>35.292499999999997</v>
      </c>
      <c r="J186" s="19">
        <f t="shared" si="2"/>
        <v>-94.772958134149945</v>
      </c>
      <c r="K186" s="19">
        <f t="shared" si="0"/>
        <v>1</v>
      </c>
      <c r="L186" s="18">
        <f>C186*'Pesi e Budget Iniziale'!$D$16+'Pesi e Budget Iniziale'!$D$17*'CENTROCAMPISTI - GE'!D186+'CENTROCAMPISTI - GE'!E186*'Pesi e Budget Iniziale'!$D$18+'CENTROCAMPISTI - GE'!F186*'Pesi e Budget Iniziale'!$D$19+'Pesi e Budget Iniziale'!$D$20*'CENTROCAMPISTI - GE'!G186+'CENTROCAMPISTI - GE'!H186*'Pesi e Budget Iniziale'!$D$21+'Pesi e Budget Iniziale'!$D$22*VLOOKUP(B186,SQUADRE!$A$2:$B$21,2,FALSE)+VLOOKUP(B186,'FATTORE CASA'!$A$2:$B$21,2,FALSE)*'Pesi e Budget Iniziale'!$D$23+'Pesi e Budget Iniziale'!$D$24*VLOOKUP(B186,ALLENATORE!$A$2:$B$21,2,FALSE)</f>
        <v>34.092500000000001</v>
      </c>
      <c r="M186" s="19">
        <f t="shared" si="3"/>
        <v>-108.67172393945144</v>
      </c>
      <c r="N186" s="19">
        <f t="shared" si="1"/>
        <v>1</v>
      </c>
      <c r="P186" s="12"/>
    </row>
    <row r="187" spans="1:16" ht="12.75" customHeight="1" x14ac:dyDescent="0.15">
      <c r="A187" s="10" t="s">
        <v>650</v>
      </c>
      <c r="B187" s="34" t="s">
        <v>130</v>
      </c>
      <c r="C187" s="34"/>
      <c r="D187" s="34"/>
      <c r="E187" s="34"/>
      <c r="F187" s="34"/>
      <c r="G187" s="34"/>
      <c r="H187" s="34"/>
      <c r="I187" s="18">
        <f>C187*'Pesi e Budget Iniziale'!$B$16+'Pesi e Budget Iniziale'!$B$17*'CENTROCAMPISTI - GE'!D187+'CENTROCAMPISTI - GE'!E187*'Pesi e Budget Iniziale'!$B$18+'CENTROCAMPISTI - GE'!F187*'Pesi e Budget Iniziale'!$B$19+'Pesi e Budget Iniziale'!$B$20*'CENTROCAMPISTI - GE'!G187+'CENTROCAMPISTI - GE'!H187*'Pesi e Budget Iniziale'!$B$21+'Pesi e Budget Iniziale'!$B$22*VLOOKUP(B187,SQUADRE!$A$2:$B$21,2,FALSE)+VLOOKUP(B187,'FATTORE CASA'!$A$2:$B$21,2,FALSE)*'Pesi e Budget Iniziale'!$B$23+'Pesi e Budget Iniziale'!$B$24*VLOOKUP(B187,ALLENATORE!$A$2:$B$21,2,FALSE)</f>
        <v>9.0594999999999999</v>
      </c>
      <c r="J187" s="19">
        <f t="shared" si="2"/>
        <v>-166.40528575017402</v>
      </c>
      <c r="K187" s="19">
        <f t="shared" si="0"/>
        <v>1</v>
      </c>
      <c r="L187" s="18">
        <f>C187*'Pesi e Budget Iniziale'!$D$16+'Pesi e Budget Iniziale'!$D$17*'CENTROCAMPISTI - GE'!D187+'CENTROCAMPISTI - GE'!E187*'Pesi e Budget Iniziale'!$D$18+'CENTROCAMPISTI - GE'!F187*'Pesi e Budget Iniziale'!$D$19+'Pesi e Budget Iniziale'!$D$20*'CENTROCAMPISTI - GE'!G187+'CENTROCAMPISTI - GE'!H187*'Pesi e Budget Iniziale'!$D$21+'Pesi e Budget Iniziale'!$D$22*VLOOKUP(B187,SQUADRE!$A$2:$B$21,2,FALSE)+VLOOKUP(B187,'FATTORE CASA'!$A$2:$B$21,2,FALSE)*'Pesi e Budget Iniziale'!$D$23+'Pesi e Budget Iniziale'!$D$24*VLOOKUP(B187,ALLENATORE!$A$2:$B$21,2,FALSE)</f>
        <v>9.0594999999999999</v>
      </c>
      <c r="M187" s="19">
        <f t="shared" si="3"/>
        <v>-184.43247769218516</v>
      </c>
      <c r="N187" s="19">
        <f t="shared" si="1"/>
        <v>1</v>
      </c>
      <c r="P187" s="17"/>
    </row>
    <row r="188" spans="1:16" ht="12.75" customHeight="1" x14ac:dyDescent="0.15">
      <c r="A188" s="10" t="s">
        <v>652</v>
      </c>
      <c r="B188" s="34" t="s">
        <v>130</v>
      </c>
      <c r="C188" s="34"/>
      <c r="D188" s="34"/>
      <c r="E188" s="34"/>
      <c r="F188" s="34"/>
      <c r="G188" s="34"/>
      <c r="H188" s="34"/>
      <c r="I188" s="18">
        <f>C188*'Pesi e Budget Iniziale'!$B$16+'Pesi e Budget Iniziale'!$B$17*'CENTROCAMPISTI - GE'!D188+'CENTROCAMPISTI - GE'!E188*'Pesi e Budget Iniziale'!$B$18+'CENTROCAMPISTI - GE'!F188*'Pesi e Budget Iniziale'!$B$19+'Pesi e Budget Iniziale'!$B$20*'CENTROCAMPISTI - GE'!G188+'CENTROCAMPISTI - GE'!H188*'Pesi e Budget Iniziale'!$B$21+'Pesi e Budget Iniziale'!$B$22*VLOOKUP(B188,SQUADRE!$A$2:$B$21,2,FALSE)+VLOOKUP(B188,'FATTORE CASA'!$A$2:$B$21,2,FALSE)*'Pesi e Budget Iniziale'!$B$23+'Pesi e Budget Iniziale'!$B$24*VLOOKUP(B188,ALLENATORE!$A$2:$B$21,2,FALSE)</f>
        <v>9.0594999999999999</v>
      </c>
      <c r="J188" s="19">
        <f t="shared" si="2"/>
        <v>-166.40528575017402</v>
      </c>
      <c r="K188" s="19">
        <f t="shared" si="0"/>
        <v>1</v>
      </c>
      <c r="L188" s="18">
        <f>C188*'Pesi e Budget Iniziale'!$D$16+'Pesi e Budget Iniziale'!$D$17*'CENTROCAMPISTI - GE'!D188+'CENTROCAMPISTI - GE'!E188*'Pesi e Budget Iniziale'!$D$18+'CENTROCAMPISTI - GE'!F188*'Pesi e Budget Iniziale'!$D$19+'Pesi e Budget Iniziale'!$D$20*'CENTROCAMPISTI - GE'!G188+'CENTROCAMPISTI - GE'!H188*'Pesi e Budget Iniziale'!$D$21+'Pesi e Budget Iniziale'!$D$22*VLOOKUP(B188,SQUADRE!$A$2:$B$21,2,FALSE)+VLOOKUP(B188,'FATTORE CASA'!$A$2:$B$21,2,FALSE)*'Pesi e Budget Iniziale'!$D$23+'Pesi e Budget Iniziale'!$D$24*VLOOKUP(B188,ALLENATORE!$A$2:$B$21,2,FALSE)</f>
        <v>9.0594999999999999</v>
      </c>
      <c r="M188" s="19">
        <f t="shared" si="3"/>
        <v>-184.43247769218516</v>
      </c>
      <c r="N188" s="19">
        <f t="shared" si="1"/>
        <v>1</v>
      </c>
      <c r="P188" s="17"/>
    </row>
    <row r="189" spans="1:16" ht="12.75" customHeight="1" x14ac:dyDescent="0.15">
      <c r="A189" s="10" t="s">
        <v>654</v>
      </c>
      <c r="B189" s="34" t="s">
        <v>142</v>
      </c>
      <c r="C189" s="34"/>
      <c r="D189" s="34"/>
      <c r="E189" s="34"/>
      <c r="F189" s="34"/>
      <c r="G189" s="34"/>
      <c r="H189" s="34"/>
      <c r="I189" s="18">
        <f>C189*'Pesi e Budget Iniziale'!$B$16+'Pesi e Budget Iniziale'!$B$17*'CENTROCAMPISTI - GE'!D189+'CENTROCAMPISTI - GE'!E189*'Pesi e Budget Iniziale'!$B$18+'CENTROCAMPISTI - GE'!F189*'Pesi e Budget Iniziale'!$B$19+'Pesi e Budget Iniziale'!$B$20*'CENTROCAMPISTI - GE'!G189+'CENTROCAMPISTI - GE'!H189*'Pesi e Budget Iniziale'!$B$21+'Pesi e Budget Iniziale'!$B$22*VLOOKUP(B189,SQUADRE!$A$2:$B$21,2,FALSE)+VLOOKUP(B189,'FATTORE CASA'!$A$2:$B$21,2,FALSE)*'Pesi e Budget Iniziale'!$B$23+'Pesi e Budget Iniziale'!$B$24*VLOOKUP(B189,ALLENATORE!$A$2:$B$21,2,FALSE)</f>
        <v>11.7605</v>
      </c>
      <c r="J189" s="19">
        <f t="shared" si="2"/>
        <v>-159.02988389408125</v>
      </c>
      <c r="K189" s="19">
        <f t="shared" si="0"/>
        <v>1</v>
      </c>
      <c r="L189" s="18">
        <f>C189*'Pesi e Budget Iniziale'!$D$16+'Pesi e Budget Iniziale'!$D$17*'CENTROCAMPISTI - GE'!D189+'CENTROCAMPISTI - GE'!E189*'Pesi e Budget Iniziale'!$D$18+'CENTROCAMPISTI - GE'!F189*'Pesi e Budget Iniziale'!$D$19+'Pesi e Budget Iniziale'!$D$20*'CENTROCAMPISTI - GE'!G189+'CENTROCAMPISTI - GE'!H189*'Pesi e Budget Iniziale'!$D$21+'Pesi e Budget Iniziale'!$D$22*VLOOKUP(B189,SQUADRE!$A$2:$B$21,2,FALSE)+VLOOKUP(B189,'FATTORE CASA'!$A$2:$B$21,2,FALSE)*'Pesi e Budget Iniziale'!$D$23+'Pesi e Budget Iniziale'!$D$24*VLOOKUP(B189,ALLENATORE!$A$2:$B$21,2,FALSE)</f>
        <v>11.7605</v>
      </c>
      <c r="M189" s="19">
        <f t="shared" si="3"/>
        <v>-176.25807606688522</v>
      </c>
      <c r="N189" s="19">
        <f t="shared" si="1"/>
        <v>1</v>
      </c>
      <c r="P189" s="17"/>
    </row>
    <row r="190" spans="1:16" ht="12.75" customHeight="1" x14ac:dyDescent="0.15">
      <c r="A190" s="10" t="s">
        <v>656</v>
      </c>
      <c r="B190" s="34" t="s">
        <v>130</v>
      </c>
      <c r="C190" s="34"/>
      <c r="D190" s="34"/>
      <c r="E190" s="34"/>
      <c r="F190" s="34"/>
      <c r="G190" s="34"/>
      <c r="H190" s="34"/>
      <c r="I190" s="18">
        <f>C190*'Pesi e Budget Iniziale'!$B$16+'Pesi e Budget Iniziale'!$B$17*'CENTROCAMPISTI - GE'!D190+'CENTROCAMPISTI - GE'!E190*'Pesi e Budget Iniziale'!$B$18+'CENTROCAMPISTI - GE'!F190*'Pesi e Budget Iniziale'!$B$19+'Pesi e Budget Iniziale'!$B$20*'CENTROCAMPISTI - GE'!G190+'CENTROCAMPISTI - GE'!H190*'Pesi e Budget Iniziale'!$B$21+'Pesi e Budget Iniziale'!$B$22*VLOOKUP(B190,SQUADRE!$A$2:$B$21,2,FALSE)+VLOOKUP(B190,'FATTORE CASA'!$A$2:$B$21,2,FALSE)*'Pesi e Budget Iniziale'!$B$23+'Pesi e Budget Iniziale'!$B$24*VLOOKUP(B190,ALLENATORE!$A$2:$B$21,2,FALSE)</f>
        <v>9.0594999999999999</v>
      </c>
      <c r="J190" s="19">
        <f t="shared" si="2"/>
        <v>-166.40528575017402</v>
      </c>
      <c r="K190" s="19">
        <f t="shared" si="0"/>
        <v>1</v>
      </c>
      <c r="L190" s="18">
        <f>C190*'Pesi e Budget Iniziale'!$D$16+'Pesi e Budget Iniziale'!$D$17*'CENTROCAMPISTI - GE'!D190+'CENTROCAMPISTI - GE'!E190*'Pesi e Budget Iniziale'!$D$18+'CENTROCAMPISTI - GE'!F190*'Pesi e Budget Iniziale'!$D$19+'Pesi e Budget Iniziale'!$D$20*'CENTROCAMPISTI - GE'!G190+'CENTROCAMPISTI - GE'!H190*'Pesi e Budget Iniziale'!$D$21+'Pesi e Budget Iniziale'!$D$22*VLOOKUP(B190,SQUADRE!$A$2:$B$21,2,FALSE)+VLOOKUP(B190,'FATTORE CASA'!$A$2:$B$21,2,FALSE)*'Pesi e Budget Iniziale'!$D$23+'Pesi e Budget Iniziale'!$D$24*VLOOKUP(B190,ALLENATORE!$A$2:$B$21,2,FALSE)</f>
        <v>9.0594999999999999</v>
      </c>
      <c r="M190" s="19">
        <f t="shared" si="3"/>
        <v>-184.43247769218516</v>
      </c>
      <c r="N190" s="19">
        <f t="shared" si="1"/>
        <v>1</v>
      </c>
      <c r="P190" s="17"/>
    </row>
    <row r="191" spans="1:16" ht="12.75" customHeight="1" x14ac:dyDescent="0.15">
      <c r="A191" s="58"/>
      <c r="B191" s="59"/>
      <c r="C191" s="59"/>
      <c r="D191" s="59"/>
      <c r="E191" s="59"/>
      <c r="F191" s="59"/>
      <c r="G191" s="59"/>
      <c r="H191" s="59"/>
      <c r="I191" s="18"/>
      <c r="J191" s="19"/>
      <c r="K191" s="19"/>
      <c r="L191" s="18"/>
      <c r="M191" s="19"/>
      <c r="N191" s="19"/>
      <c r="P191" s="17"/>
    </row>
    <row r="192" spans="1:16" ht="12.75" customHeight="1" x14ac:dyDescent="0.15">
      <c r="A192" s="58"/>
      <c r="B192" s="59"/>
      <c r="C192" s="59"/>
      <c r="D192" s="59"/>
      <c r="E192" s="59"/>
      <c r="F192" s="59"/>
      <c r="G192" s="59"/>
      <c r="H192" s="59"/>
      <c r="I192" s="18"/>
      <c r="J192" s="19"/>
      <c r="K192" s="19"/>
      <c r="L192" s="18"/>
      <c r="M192" s="19"/>
      <c r="N192" s="19"/>
      <c r="P192" s="17"/>
    </row>
    <row r="193" spans="1:16" ht="12.75" customHeight="1" x14ac:dyDescent="0.15">
      <c r="A193" s="58"/>
      <c r="B193" s="59"/>
      <c r="C193" s="59"/>
      <c r="D193" s="59"/>
      <c r="E193" s="59"/>
      <c r="F193" s="59"/>
      <c r="G193" s="59"/>
      <c r="H193" s="59"/>
      <c r="I193" s="18"/>
      <c r="J193" s="19"/>
      <c r="K193" s="19"/>
      <c r="L193" s="18"/>
      <c r="M193" s="19"/>
      <c r="N193" s="19"/>
      <c r="P193" s="17"/>
    </row>
    <row r="194" spans="1:16" ht="12.75" customHeight="1" x14ac:dyDescent="0.15">
      <c r="A194" s="58"/>
      <c r="B194" s="59"/>
      <c r="C194" s="59"/>
      <c r="D194" s="59"/>
      <c r="E194" s="59"/>
      <c r="F194" s="59"/>
      <c r="G194" s="59"/>
      <c r="H194" s="59"/>
      <c r="I194" s="18"/>
      <c r="J194" s="19"/>
      <c r="K194" s="19"/>
      <c r="L194" s="18"/>
      <c r="M194" s="19"/>
      <c r="N194" s="19"/>
      <c r="P194" s="17"/>
    </row>
    <row r="195" spans="1:16" ht="12.75" customHeight="1" x14ac:dyDescent="0.15">
      <c r="A195" s="58"/>
      <c r="B195" s="59"/>
      <c r="C195" s="59"/>
      <c r="D195" s="59"/>
      <c r="E195" s="59"/>
      <c r="F195" s="59"/>
      <c r="G195" s="59"/>
      <c r="H195" s="59"/>
      <c r="I195" s="18"/>
      <c r="J195" s="19"/>
      <c r="K195" s="19"/>
      <c r="L195" s="18"/>
      <c r="M195" s="19"/>
      <c r="N195" s="19"/>
      <c r="P195" s="12"/>
    </row>
    <row r="196" spans="1:16" ht="12.75" customHeight="1" x14ac:dyDescent="0.15">
      <c r="A196" s="58"/>
      <c r="B196" s="59"/>
      <c r="C196" s="59"/>
      <c r="D196" s="59"/>
      <c r="E196" s="59"/>
      <c r="F196" s="59"/>
      <c r="G196" s="59"/>
      <c r="H196" s="59"/>
      <c r="I196" s="18"/>
      <c r="J196" s="19"/>
      <c r="K196" s="19"/>
      <c r="L196" s="18"/>
      <c r="M196" s="19"/>
      <c r="N196" s="19"/>
      <c r="P196" s="17"/>
    </row>
    <row r="197" spans="1:16" ht="12.75" customHeight="1" x14ac:dyDescent="0.15">
      <c r="A197" s="58"/>
      <c r="B197" s="59"/>
      <c r="C197" s="59"/>
      <c r="D197" s="59"/>
      <c r="E197" s="59"/>
      <c r="F197" s="59"/>
      <c r="G197" s="59"/>
      <c r="H197" s="59"/>
      <c r="I197" s="18"/>
      <c r="J197" s="19"/>
      <c r="K197" s="19"/>
      <c r="L197" s="18"/>
      <c r="M197" s="19"/>
      <c r="N197" s="19"/>
      <c r="P197" s="17"/>
    </row>
    <row r="198" spans="1:16" ht="12.75" customHeight="1" x14ac:dyDescent="0.1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P198" s="12"/>
    </row>
    <row r="199" spans="1:16" ht="12.75" customHeight="1" x14ac:dyDescent="0.15">
      <c r="A199" s="17"/>
      <c r="B199" s="17"/>
      <c r="C199" s="17"/>
      <c r="E199" s="17"/>
      <c r="F199" s="17"/>
      <c r="G199" s="17"/>
      <c r="H199" s="17"/>
      <c r="I199" s="17"/>
      <c r="J199" s="22"/>
      <c r="K199" s="22"/>
      <c r="L199" s="17"/>
      <c r="M199" s="22"/>
      <c r="N199" s="22"/>
      <c r="P199" s="15"/>
    </row>
    <row r="200" spans="1:16" ht="12.75" customHeight="1" x14ac:dyDescent="0.15">
      <c r="A200" s="17"/>
      <c r="B200" s="17"/>
      <c r="C200" s="17"/>
      <c r="E200" s="17"/>
      <c r="F200" s="17"/>
      <c r="G200" s="17"/>
      <c r="H200" s="17"/>
      <c r="I200" s="17"/>
      <c r="J200" s="22"/>
      <c r="K200" s="22"/>
      <c r="L200" s="17"/>
      <c r="M200" s="22"/>
      <c r="N200" s="22"/>
      <c r="P200" s="17"/>
    </row>
    <row r="201" spans="1:16" ht="12.75" customHeight="1" x14ac:dyDescent="0.15">
      <c r="A201" s="17"/>
      <c r="B201" s="17"/>
      <c r="C201" s="17"/>
      <c r="E201" s="17"/>
      <c r="F201" s="17"/>
      <c r="G201" s="17"/>
      <c r="H201" s="17"/>
      <c r="I201" s="17"/>
      <c r="J201" s="22"/>
      <c r="K201" s="22"/>
      <c r="L201" s="17"/>
      <c r="M201" s="22"/>
      <c r="N201" s="22"/>
      <c r="P201" s="17"/>
    </row>
    <row r="202" spans="1:16" ht="12.75" customHeight="1" x14ac:dyDescent="0.15">
      <c r="A202" s="17"/>
      <c r="B202" s="17"/>
      <c r="C202" s="17"/>
      <c r="E202" s="17"/>
      <c r="F202" s="17"/>
      <c r="G202" s="17"/>
      <c r="H202" s="17"/>
      <c r="I202" s="17"/>
      <c r="J202" s="22"/>
      <c r="K202" s="22"/>
      <c r="L202" s="17"/>
      <c r="M202" s="22"/>
      <c r="N202" s="22"/>
      <c r="P202" s="17"/>
    </row>
    <row r="203" spans="1:16" ht="12.75" customHeight="1" x14ac:dyDescent="0.15">
      <c r="A203" s="17"/>
      <c r="B203" s="17"/>
      <c r="C203" s="17"/>
      <c r="E203" s="17"/>
      <c r="F203" s="17"/>
      <c r="G203" s="17"/>
      <c r="H203" s="17"/>
      <c r="I203" s="17"/>
      <c r="J203" s="22"/>
      <c r="K203" s="22"/>
      <c r="L203" s="17"/>
      <c r="M203" s="22"/>
      <c r="N203" s="22"/>
      <c r="P203" s="17"/>
    </row>
    <row r="204" spans="1:16" ht="12.75" customHeight="1" x14ac:dyDescent="0.15">
      <c r="A204" s="17"/>
      <c r="B204" s="17"/>
      <c r="C204" s="17"/>
      <c r="E204" s="17"/>
      <c r="F204" s="17"/>
      <c r="G204" s="17"/>
      <c r="H204" s="17"/>
      <c r="I204" s="17"/>
      <c r="J204" s="22"/>
      <c r="K204" s="22"/>
      <c r="L204" s="17"/>
      <c r="M204" s="22"/>
      <c r="N204" s="22"/>
      <c r="P204" s="17"/>
    </row>
    <row r="205" spans="1:16" ht="12.75" customHeight="1" x14ac:dyDescent="0.15">
      <c r="A205" s="17"/>
      <c r="B205" s="17"/>
      <c r="C205" s="17"/>
      <c r="E205" s="17"/>
      <c r="F205" s="17"/>
      <c r="G205" s="17"/>
      <c r="H205" s="17"/>
      <c r="I205" s="17"/>
      <c r="J205" s="22"/>
      <c r="K205" s="22"/>
      <c r="L205" s="17"/>
      <c r="M205" s="22"/>
      <c r="N205" s="22"/>
      <c r="P205" s="17"/>
    </row>
    <row r="206" spans="1:16" ht="12.75" customHeight="1" x14ac:dyDescent="0.15">
      <c r="A206" s="17"/>
      <c r="B206" s="17"/>
      <c r="C206" s="17"/>
      <c r="E206" s="17"/>
      <c r="F206" s="17"/>
      <c r="G206" s="17"/>
      <c r="H206" s="17"/>
      <c r="I206" s="17"/>
      <c r="J206" s="22"/>
      <c r="K206" s="22"/>
      <c r="L206" s="17"/>
      <c r="M206" s="22"/>
      <c r="N206" s="22"/>
      <c r="P206" s="17"/>
    </row>
    <row r="207" spans="1:16" ht="12.75" customHeight="1" x14ac:dyDescent="0.15">
      <c r="A207" s="17"/>
      <c r="B207" s="17"/>
      <c r="C207" s="17"/>
      <c r="E207" s="17"/>
      <c r="F207" s="17"/>
      <c r="G207" s="17"/>
      <c r="H207" s="17"/>
      <c r="I207" s="17"/>
      <c r="J207" s="22"/>
      <c r="K207" s="22"/>
      <c r="L207" s="17"/>
      <c r="M207" s="22"/>
      <c r="N207" s="22"/>
      <c r="P207" s="17"/>
    </row>
    <row r="208" spans="1:16" ht="12.75" customHeight="1" x14ac:dyDescent="0.15">
      <c r="A208" s="17"/>
      <c r="B208" s="17"/>
      <c r="C208" s="17"/>
      <c r="E208" s="17"/>
      <c r="F208" s="17"/>
      <c r="G208" s="17"/>
      <c r="H208" s="17"/>
      <c r="I208" s="17"/>
      <c r="J208" s="22"/>
      <c r="K208" s="22"/>
      <c r="L208" s="17"/>
      <c r="M208" s="22"/>
      <c r="N208" s="22"/>
      <c r="P208" s="17"/>
    </row>
    <row r="209" spans="1:16" ht="12.75" customHeight="1" x14ac:dyDescent="0.15">
      <c r="A209" s="17"/>
      <c r="B209" s="17"/>
      <c r="C209" s="17"/>
      <c r="E209" s="17"/>
      <c r="F209" s="17"/>
      <c r="G209" s="17"/>
      <c r="H209" s="17"/>
      <c r="I209" s="17"/>
      <c r="J209" s="22"/>
      <c r="K209" s="22"/>
      <c r="L209" s="17"/>
      <c r="M209" s="22"/>
      <c r="N209" s="22"/>
      <c r="P209" s="17"/>
    </row>
    <row r="210" spans="1:16" ht="12.75" customHeight="1" x14ac:dyDescent="0.15">
      <c r="A210" s="17"/>
      <c r="B210" s="17"/>
      <c r="C210" s="17"/>
      <c r="E210" s="17"/>
      <c r="F210" s="17"/>
      <c r="G210" s="17"/>
      <c r="H210" s="17"/>
      <c r="I210" s="17"/>
      <c r="J210" s="22"/>
      <c r="K210" s="22"/>
      <c r="L210" s="17"/>
      <c r="M210" s="22"/>
      <c r="N210" s="22"/>
      <c r="P210" s="17"/>
    </row>
    <row r="211" spans="1:16" ht="12.75" customHeight="1" x14ac:dyDescent="0.15">
      <c r="A211" s="17"/>
      <c r="B211" s="17"/>
      <c r="C211" s="17"/>
      <c r="E211" s="17"/>
      <c r="F211" s="17"/>
      <c r="G211" s="17"/>
      <c r="H211" s="17"/>
      <c r="I211" s="17"/>
      <c r="J211" s="22"/>
      <c r="K211" s="22"/>
      <c r="L211" s="17"/>
      <c r="M211" s="22"/>
      <c r="N211" s="22"/>
      <c r="P211" s="17"/>
    </row>
    <row r="212" spans="1:16" ht="12.75" customHeight="1" x14ac:dyDescent="0.15">
      <c r="A212" s="17"/>
      <c r="B212" s="17"/>
      <c r="C212" s="17"/>
      <c r="E212" s="17"/>
      <c r="F212" s="17"/>
      <c r="G212" s="17"/>
      <c r="H212" s="17"/>
      <c r="I212" s="17"/>
      <c r="J212" s="22"/>
      <c r="K212" s="22"/>
      <c r="L212" s="17"/>
      <c r="M212" s="22"/>
      <c r="N212" s="22"/>
      <c r="P212" s="17"/>
    </row>
    <row r="213" spans="1:16" ht="12.75" customHeight="1" x14ac:dyDescent="0.15">
      <c r="A213" s="17"/>
      <c r="B213" s="17"/>
      <c r="C213" s="17"/>
      <c r="E213" s="17"/>
      <c r="F213" s="17"/>
      <c r="G213" s="17"/>
      <c r="H213" s="17"/>
      <c r="I213" s="17"/>
      <c r="J213" s="22"/>
      <c r="K213" s="22"/>
      <c r="L213" s="17"/>
      <c r="M213" s="22"/>
      <c r="N213" s="22"/>
      <c r="P213" s="17"/>
    </row>
    <row r="214" spans="1:16" ht="12.75" customHeight="1" x14ac:dyDescent="0.15">
      <c r="A214" s="17"/>
      <c r="B214" s="17"/>
      <c r="C214" s="17"/>
      <c r="E214" s="17"/>
      <c r="F214" s="17"/>
      <c r="G214" s="17"/>
      <c r="H214" s="17"/>
      <c r="I214" s="17"/>
      <c r="J214" s="22"/>
      <c r="K214" s="22"/>
      <c r="L214" s="17"/>
      <c r="M214" s="22"/>
      <c r="N214" s="22"/>
      <c r="P214" s="17"/>
    </row>
    <row r="215" spans="1:16" ht="12.75" customHeight="1" x14ac:dyDescent="0.15">
      <c r="A215" s="17"/>
      <c r="B215" s="17"/>
      <c r="C215" s="17"/>
      <c r="E215" s="17"/>
      <c r="F215" s="17"/>
      <c r="G215" s="17"/>
      <c r="H215" s="17"/>
      <c r="I215" s="17"/>
      <c r="J215" s="22"/>
      <c r="K215" s="22"/>
      <c r="L215" s="17"/>
      <c r="M215" s="22"/>
      <c r="N215" s="22"/>
      <c r="P215" s="17"/>
    </row>
    <row r="216" spans="1:16" ht="12.75" customHeight="1" x14ac:dyDescent="0.15">
      <c r="A216" s="17"/>
      <c r="B216" s="17"/>
      <c r="C216" s="17"/>
      <c r="E216" s="17"/>
      <c r="F216" s="17"/>
      <c r="G216" s="17"/>
      <c r="H216" s="17"/>
      <c r="I216" s="17"/>
      <c r="J216" s="22"/>
      <c r="K216" s="22"/>
      <c r="L216" s="17"/>
      <c r="M216" s="22"/>
      <c r="N216" s="22"/>
      <c r="P216" s="17"/>
    </row>
    <row r="217" spans="1:16" ht="12.75" customHeight="1" x14ac:dyDescent="0.15">
      <c r="A217" s="17"/>
      <c r="B217" s="17"/>
      <c r="C217" s="17"/>
      <c r="E217" s="17"/>
      <c r="F217" s="17"/>
      <c r="G217" s="17"/>
      <c r="H217" s="17"/>
      <c r="I217" s="17"/>
      <c r="J217" s="22"/>
      <c r="K217" s="22"/>
      <c r="L217" s="17"/>
      <c r="M217" s="22"/>
      <c r="N217" s="22"/>
      <c r="P217" s="17"/>
    </row>
    <row r="218" spans="1:16" ht="12.75" customHeight="1" x14ac:dyDescent="0.15">
      <c r="A218" s="17"/>
      <c r="B218" s="17"/>
      <c r="C218" s="17"/>
      <c r="E218" s="17"/>
      <c r="F218" s="17"/>
      <c r="G218" s="17"/>
      <c r="H218" s="17"/>
      <c r="I218" s="17"/>
      <c r="J218" s="22"/>
      <c r="K218" s="22"/>
      <c r="L218" s="17"/>
      <c r="M218" s="22"/>
      <c r="N218" s="22"/>
      <c r="P218" s="17"/>
    </row>
    <row r="219" spans="1:16" ht="12.75" customHeight="1" x14ac:dyDescent="0.15">
      <c r="A219" s="17"/>
      <c r="B219" s="17"/>
      <c r="C219" s="17"/>
      <c r="E219" s="17"/>
      <c r="F219" s="17"/>
      <c r="G219" s="17"/>
      <c r="H219" s="17"/>
      <c r="I219" s="17"/>
      <c r="J219" s="22"/>
      <c r="K219" s="22"/>
      <c r="L219" s="17"/>
      <c r="M219" s="22"/>
      <c r="N219" s="22"/>
      <c r="P219" s="17"/>
    </row>
    <row r="220" spans="1:16" ht="12.75" customHeight="1" x14ac:dyDescent="0.15">
      <c r="A220" s="17"/>
      <c r="B220" s="17"/>
      <c r="C220" s="17"/>
      <c r="E220" s="17"/>
      <c r="F220" s="17"/>
      <c r="G220" s="17"/>
      <c r="H220" s="17"/>
      <c r="I220" s="17"/>
      <c r="J220" s="22"/>
      <c r="K220" s="22"/>
      <c r="L220" s="17"/>
      <c r="M220" s="22"/>
      <c r="N220" s="22"/>
      <c r="P220" s="12"/>
    </row>
    <row r="221" spans="1:16" ht="12.75" customHeight="1" x14ac:dyDescent="0.15">
      <c r="A221" s="17"/>
      <c r="B221" s="17"/>
      <c r="C221" s="17"/>
      <c r="E221" s="17"/>
      <c r="F221" s="17"/>
      <c r="G221" s="17"/>
      <c r="H221" s="17"/>
      <c r="I221" s="17"/>
      <c r="J221" s="22"/>
      <c r="K221" s="22"/>
      <c r="L221" s="17"/>
      <c r="M221" s="22"/>
      <c r="N221" s="22"/>
      <c r="P221" s="17"/>
    </row>
    <row r="222" spans="1:16" ht="12.75" customHeight="1" x14ac:dyDescent="0.15">
      <c r="A222" s="17"/>
      <c r="B222" s="17"/>
      <c r="C222" s="17"/>
      <c r="E222" s="17"/>
      <c r="F222" s="17"/>
      <c r="G222" s="17"/>
      <c r="H222" s="17"/>
      <c r="I222" s="17"/>
      <c r="J222" s="22"/>
      <c r="K222" s="22"/>
      <c r="L222" s="17"/>
      <c r="M222" s="22"/>
      <c r="N222" s="22"/>
      <c r="P222" s="17"/>
    </row>
    <row r="223" spans="1:16" ht="12.75" customHeight="1" x14ac:dyDescent="0.15">
      <c r="A223" s="17"/>
      <c r="B223" s="17"/>
      <c r="C223" s="17"/>
      <c r="E223" s="17"/>
      <c r="F223" s="17"/>
      <c r="G223" s="17"/>
      <c r="H223" s="17"/>
      <c r="I223" s="17"/>
      <c r="J223" s="22"/>
      <c r="K223" s="22"/>
      <c r="L223" s="17"/>
      <c r="M223" s="22"/>
      <c r="N223" s="22"/>
      <c r="P223" s="17"/>
    </row>
    <row r="224" spans="1:16" ht="12.75" customHeight="1" x14ac:dyDescent="0.15">
      <c r="A224" s="17"/>
      <c r="B224" s="17"/>
      <c r="C224" s="17"/>
      <c r="E224" s="17"/>
      <c r="F224" s="17"/>
      <c r="G224" s="17"/>
      <c r="H224" s="17"/>
      <c r="I224" s="17"/>
      <c r="J224" s="22"/>
      <c r="K224" s="22"/>
      <c r="L224" s="17"/>
      <c r="M224" s="22"/>
      <c r="N224" s="22"/>
      <c r="P224" s="17"/>
    </row>
    <row r="225" spans="1:16" ht="12.75" customHeight="1" x14ac:dyDescent="0.15">
      <c r="A225" s="17"/>
      <c r="B225" s="17"/>
      <c r="C225" s="17"/>
      <c r="E225" s="17"/>
      <c r="F225" s="17"/>
      <c r="G225" s="17"/>
      <c r="H225" s="17"/>
      <c r="I225" s="17"/>
      <c r="J225" s="22"/>
      <c r="K225" s="22"/>
      <c r="L225" s="17"/>
      <c r="M225" s="22"/>
      <c r="N225" s="22"/>
      <c r="P225" s="17"/>
    </row>
    <row r="226" spans="1:16" ht="12.75" customHeight="1" x14ac:dyDescent="0.15">
      <c r="A226" s="17"/>
      <c r="B226" s="17"/>
      <c r="C226" s="17"/>
      <c r="E226" s="17"/>
      <c r="F226" s="17"/>
      <c r="G226" s="17"/>
      <c r="H226" s="17"/>
      <c r="I226" s="17"/>
      <c r="J226" s="22"/>
      <c r="K226" s="22"/>
      <c r="L226" s="17"/>
      <c r="M226" s="22"/>
      <c r="N226" s="22"/>
      <c r="P226" s="17"/>
    </row>
    <row r="227" spans="1:16" ht="12.75" customHeight="1" x14ac:dyDescent="0.15">
      <c r="A227" s="17"/>
      <c r="B227" s="17"/>
      <c r="C227" s="17"/>
      <c r="E227" s="17"/>
      <c r="F227" s="17"/>
      <c r="G227" s="17"/>
      <c r="H227" s="17"/>
      <c r="I227" s="17"/>
      <c r="J227" s="22"/>
      <c r="K227" s="22"/>
      <c r="L227" s="17"/>
      <c r="M227" s="22"/>
      <c r="N227" s="22"/>
      <c r="P227" s="17"/>
    </row>
    <row r="228" spans="1:16" ht="12.75" customHeight="1" x14ac:dyDescent="0.15">
      <c r="A228" s="17"/>
      <c r="B228" s="17"/>
      <c r="C228" s="17"/>
      <c r="E228" s="17"/>
      <c r="F228" s="17"/>
      <c r="G228" s="17"/>
      <c r="H228" s="17"/>
      <c r="I228" s="17"/>
      <c r="J228" s="22"/>
      <c r="K228" s="22"/>
      <c r="L228" s="17"/>
      <c r="M228" s="22"/>
      <c r="N228" s="22"/>
      <c r="P228" s="17"/>
    </row>
    <row r="229" spans="1:16" ht="12.75" customHeight="1" x14ac:dyDescent="0.15">
      <c r="A229" s="17"/>
      <c r="B229" s="17"/>
      <c r="C229" s="17"/>
      <c r="E229" s="17"/>
      <c r="F229" s="17"/>
      <c r="G229" s="17"/>
      <c r="H229" s="17"/>
      <c r="I229" s="17"/>
      <c r="J229" s="22"/>
      <c r="K229" s="22"/>
      <c r="L229" s="17"/>
      <c r="M229" s="22"/>
      <c r="N229" s="22"/>
      <c r="P229" s="17"/>
    </row>
    <row r="230" spans="1:16" ht="12.75" customHeight="1" x14ac:dyDescent="0.15">
      <c r="A230" s="17"/>
      <c r="B230" s="17"/>
      <c r="C230" s="17"/>
      <c r="E230" s="17"/>
      <c r="F230" s="17"/>
      <c r="G230" s="17"/>
      <c r="H230" s="17"/>
      <c r="I230" s="17"/>
      <c r="J230" s="22"/>
      <c r="K230" s="22"/>
      <c r="L230" s="17"/>
      <c r="M230" s="22"/>
      <c r="N230" s="22"/>
      <c r="P230" s="17"/>
    </row>
    <row r="231" spans="1:16" ht="12.75" customHeight="1" x14ac:dyDescent="0.15">
      <c r="A231" s="17"/>
      <c r="B231" s="17"/>
      <c r="C231" s="17"/>
      <c r="E231" s="17"/>
      <c r="F231" s="17"/>
      <c r="G231" s="17"/>
      <c r="H231" s="17"/>
      <c r="I231" s="17"/>
      <c r="J231" s="22"/>
      <c r="K231" s="22"/>
      <c r="L231" s="17"/>
      <c r="M231" s="22"/>
      <c r="N231" s="22"/>
      <c r="P231" s="17"/>
    </row>
    <row r="232" spans="1:16" ht="12.75" customHeight="1" x14ac:dyDescent="0.15">
      <c r="A232" s="17"/>
      <c r="B232" s="17"/>
      <c r="C232" s="17"/>
      <c r="E232" s="17"/>
      <c r="F232" s="17"/>
      <c r="G232" s="17"/>
      <c r="H232" s="17"/>
      <c r="I232" s="17"/>
      <c r="J232" s="22"/>
      <c r="K232" s="22"/>
      <c r="L232" s="17"/>
      <c r="M232" s="22"/>
      <c r="N232" s="22"/>
      <c r="P232" s="17"/>
    </row>
    <row r="233" spans="1:16" ht="12.75" customHeight="1" x14ac:dyDescent="0.15">
      <c r="A233" s="17"/>
      <c r="B233" s="17"/>
      <c r="C233" s="17"/>
      <c r="E233" s="17"/>
      <c r="F233" s="17"/>
      <c r="G233" s="17"/>
      <c r="H233" s="17"/>
      <c r="I233" s="17"/>
      <c r="J233" s="22"/>
      <c r="K233" s="22"/>
      <c r="L233" s="17"/>
      <c r="M233" s="22"/>
      <c r="N233" s="22"/>
      <c r="P233" s="15"/>
    </row>
    <row r="234" spans="1:16" ht="12.75" customHeight="1" x14ac:dyDescent="0.15">
      <c r="A234" s="17"/>
      <c r="B234" s="17"/>
      <c r="C234" s="17"/>
      <c r="E234" s="17"/>
      <c r="F234" s="17"/>
      <c r="G234" s="17"/>
      <c r="H234" s="17"/>
      <c r="I234" s="17"/>
      <c r="J234" s="22"/>
      <c r="K234" s="22"/>
      <c r="L234" s="17"/>
      <c r="M234" s="22"/>
      <c r="N234" s="22"/>
      <c r="P234" s="17"/>
    </row>
    <row r="235" spans="1:16" ht="12.75" customHeight="1" x14ac:dyDescent="0.15">
      <c r="A235" s="17"/>
      <c r="B235" s="17"/>
      <c r="C235" s="17"/>
      <c r="E235" s="17"/>
      <c r="F235" s="17"/>
      <c r="G235" s="17"/>
      <c r="H235" s="17"/>
      <c r="I235" s="17"/>
      <c r="J235" s="22"/>
      <c r="K235" s="22"/>
      <c r="L235" s="17"/>
      <c r="M235" s="22"/>
      <c r="N235" s="22"/>
      <c r="P235" s="17"/>
    </row>
    <row r="236" spans="1:16" ht="12.75" customHeight="1" x14ac:dyDescent="0.15">
      <c r="A236" s="17"/>
      <c r="B236" s="17"/>
      <c r="C236" s="17"/>
      <c r="E236" s="17"/>
      <c r="F236" s="17"/>
      <c r="G236" s="17"/>
      <c r="H236" s="17"/>
      <c r="I236" s="17"/>
      <c r="J236" s="22"/>
      <c r="K236" s="22"/>
      <c r="L236" s="17"/>
      <c r="M236" s="22"/>
      <c r="N236" s="22"/>
      <c r="P236" s="17"/>
    </row>
    <row r="237" spans="1:16" ht="12.75" customHeight="1" x14ac:dyDescent="0.15">
      <c r="A237" s="17"/>
      <c r="B237" s="17"/>
      <c r="C237" s="17"/>
      <c r="E237" s="17"/>
      <c r="F237" s="17"/>
      <c r="G237" s="17"/>
      <c r="H237" s="17"/>
      <c r="I237" s="17"/>
      <c r="J237" s="22"/>
      <c r="K237" s="22"/>
      <c r="L237" s="17"/>
      <c r="M237" s="22"/>
      <c r="N237" s="22"/>
      <c r="P237" s="17"/>
    </row>
    <row r="238" spans="1:16" ht="12.75" customHeight="1" x14ac:dyDescent="0.15">
      <c r="A238" s="17"/>
      <c r="B238" s="17"/>
      <c r="C238" s="17"/>
      <c r="E238" s="17"/>
      <c r="F238" s="17"/>
      <c r="G238" s="17"/>
      <c r="H238" s="17"/>
      <c r="I238" s="17"/>
      <c r="J238" s="22"/>
      <c r="K238" s="22"/>
      <c r="L238" s="17"/>
      <c r="M238" s="22"/>
      <c r="N238" s="22"/>
      <c r="P238" s="17"/>
    </row>
    <row r="239" spans="1:16" ht="12.75" customHeight="1" x14ac:dyDescent="0.15">
      <c r="A239" s="17"/>
      <c r="B239" s="17"/>
      <c r="C239" s="17"/>
      <c r="E239" s="17"/>
      <c r="F239" s="17"/>
      <c r="G239" s="17"/>
      <c r="H239" s="17"/>
      <c r="I239" s="17"/>
      <c r="J239" s="22"/>
      <c r="K239" s="22"/>
      <c r="L239" s="17"/>
      <c r="M239" s="22"/>
      <c r="N239" s="22"/>
      <c r="P239" s="17"/>
    </row>
    <row r="240" spans="1:16" ht="12.75" customHeight="1" x14ac:dyDescent="0.15">
      <c r="A240" s="17"/>
      <c r="B240" s="17"/>
      <c r="C240" s="17"/>
      <c r="E240" s="17"/>
      <c r="F240" s="17"/>
      <c r="G240" s="17"/>
      <c r="H240" s="17"/>
      <c r="I240" s="17"/>
      <c r="J240" s="22"/>
      <c r="K240" s="22"/>
      <c r="L240" s="17"/>
      <c r="M240" s="22"/>
      <c r="N240" s="22"/>
      <c r="P240" s="17"/>
    </row>
    <row r="241" spans="1:16" ht="12.75" customHeight="1" x14ac:dyDescent="0.15">
      <c r="A241" s="17"/>
      <c r="B241" s="17"/>
      <c r="C241" s="17"/>
      <c r="E241" s="17"/>
      <c r="F241" s="17"/>
      <c r="G241" s="17"/>
      <c r="H241" s="17"/>
      <c r="I241" s="17"/>
      <c r="J241" s="22"/>
      <c r="K241" s="22"/>
      <c r="L241" s="17"/>
      <c r="M241" s="22"/>
      <c r="N241" s="22"/>
      <c r="P241" s="17"/>
    </row>
    <row r="242" spans="1:16" ht="12.75" customHeight="1" x14ac:dyDescent="0.15">
      <c r="A242" s="17"/>
      <c r="B242" s="17"/>
      <c r="C242" s="17"/>
      <c r="E242" s="17"/>
      <c r="F242" s="17"/>
      <c r="G242" s="17"/>
      <c r="H242" s="17"/>
      <c r="I242" s="17"/>
      <c r="J242" s="22"/>
      <c r="K242" s="22"/>
      <c r="L242" s="17"/>
      <c r="M242" s="22"/>
      <c r="N242" s="22"/>
      <c r="P242" s="17"/>
    </row>
    <row r="243" spans="1:16" ht="12.75" customHeight="1" x14ac:dyDescent="0.15">
      <c r="A243" s="17"/>
      <c r="B243" s="17"/>
      <c r="C243" s="17"/>
      <c r="E243" s="17"/>
      <c r="F243" s="17"/>
      <c r="G243" s="17"/>
      <c r="H243" s="17"/>
      <c r="I243" s="17"/>
      <c r="J243" s="22"/>
      <c r="K243" s="22"/>
      <c r="L243" s="17"/>
      <c r="M243" s="22"/>
      <c r="N243" s="22"/>
      <c r="P243" s="17"/>
    </row>
    <row r="244" spans="1:16" ht="12.75" customHeight="1" x14ac:dyDescent="0.15">
      <c r="A244" s="17"/>
      <c r="B244" s="17"/>
      <c r="C244" s="17"/>
      <c r="E244" s="17"/>
      <c r="F244" s="17"/>
      <c r="G244" s="17"/>
      <c r="H244" s="17"/>
      <c r="I244" s="17"/>
      <c r="J244" s="22"/>
      <c r="K244" s="22"/>
      <c r="L244" s="17"/>
      <c r="M244" s="22"/>
      <c r="N244" s="22"/>
      <c r="P244" s="17"/>
    </row>
    <row r="245" spans="1:16" ht="12.75" customHeight="1" x14ac:dyDescent="0.15">
      <c r="A245" s="17"/>
      <c r="B245" s="17"/>
      <c r="C245" s="17"/>
      <c r="E245" s="17"/>
      <c r="F245" s="17"/>
      <c r="G245" s="17"/>
      <c r="H245" s="17"/>
      <c r="I245" s="17"/>
      <c r="J245" s="22"/>
      <c r="K245" s="22"/>
      <c r="L245" s="17"/>
      <c r="M245" s="22"/>
      <c r="N245" s="22"/>
      <c r="P245" s="17"/>
    </row>
    <row r="246" spans="1:16" ht="12.75" customHeight="1" x14ac:dyDescent="0.15">
      <c r="A246" s="17"/>
      <c r="B246" s="17"/>
      <c r="C246" s="17"/>
      <c r="E246" s="17"/>
      <c r="F246" s="17"/>
      <c r="G246" s="17"/>
      <c r="H246" s="17"/>
      <c r="I246" s="17"/>
      <c r="J246" s="22"/>
      <c r="K246" s="22"/>
      <c r="L246" s="17"/>
      <c r="M246" s="22"/>
      <c r="N246" s="22"/>
      <c r="P246" s="17"/>
    </row>
    <row r="247" spans="1:16" ht="12.75" customHeight="1" x14ac:dyDescent="0.15">
      <c r="A247" s="17"/>
      <c r="B247" s="17"/>
      <c r="C247" s="17"/>
      <c r="E247" s="17"/>
      <c r="F247" s="17"/>
      <c r="G247" s="17"/>
      <c r="H247" s="17"/>
      <c r="I247" s="17"/>
      <c r="J247" s="22"/>
      <c r="K247" s="22"/>
      <c r="L247" s="17"/>
      <c r="M247" s="22"/>
      <c r="N247" s="22"/>
      <c r="P247" s="17"/>
    </row>
    <row r="248" spans="1:16" ht="12.75" customHeight="1" x14ac:dyDescent="0.15">
      <c r="A248" s="17"/>
      <c r="B248" s="17"/>
      <c r="C248" s="17"/>
      <c r="E248" s="17"/>
      <c r="F248" s="17"/>
      <c r="G248" s="17"/>
      <c r="H248" s="17"/>
      <c r="I248" s="17"/>
      <c r="J248" s="22"/>
      <c r="K248" s="22"/>
      <c r="L248" s="17"/>
      <c r="M248" s="22"/>
      <c r="N248" s="22"/>
      <c r="P248" s="17"/>
    </row>
    <row r="249" spans="1:16" ht="12.75" customHeight="1" x14ac:dyDescent="0.15">
      <c r="A249" s="17"/>
      <c r="B249" s="17"/>
      <c r="C249" s="17"/>
      <c r="E249" s="17"/>
      <c r="F249" s="17"/>
      <c r="G249" s="17"/>
      <c r="H249" s="17"/>
      <c r="I249" s="17"/>
      <c r="J249" s="22"/>
      <c r="K249" s="22"/>
      <c r="L249" s="17"/>
      <c r="M249" s="22"/>
      <c r="N249" s="22"/>
      <c r="P249" s="17"/>
    </row>
    <row r="250" spans="1:16" ht="12.75" customHeight="1" x14ac:dyDescent="0.15">
      <c r="A250" s="17"/>
      <c r="B250" s="17"/>
      <c r="C250" s="17"/>
      <c r="E250" s="17"/>
      <c r="F250" s="17"/>
      <c r="G250" s="17"/>
      <c r="H250" s="17"/>
      <c r="I250" s="17"/>
      <c r="J250" s="22"/>
      <c r="K250" s="22"/>
      <c r="L250" s="17"/>
      <c r="M250" s="22"/>
      <c r="N250" s="22"/>
      <c r="P250" s="17"/>
    </row>
    <row r="251" spans="1:16" ht="12.75" customHeight="1" x14ac:dyDescent="0.15">
      <c r="A251" s="17"/>
      <c r="B251" s="17"/>
      <c r="C251" s="17"/>
      <c r="E251" s="17"/>
      <c r="F251" s="17"/>
      <c r="G251" s="17"/>
      <c r="H251" s="17"/>
      <c r="I251" s="17"/>
      <c r="J251" s="22"/>
      <c r="K251" s="22"/>
      <c r="L251" s="17"/>
      <c r="M251" s="22"/>
      <c r="N251" s="22"/>
      <c r="P251" s="17"/>
    </row>
    <row r="252" spans="1:16" ht="12.75" customHeight="1" x14ac:dyDescent="0.15">
      <c r="A252" s="17"/>
      <c r="B252" s="17"/>
      <c r="C252" s="17"/>
      <c r="E252" s="17"/>
      <c r="F252" s="17"/>
      <c r="G252" s="17"/>
      <c r="H252" s="17"/>
      <c r="I252" s="17"/>
      <c r="J252" s="22"/>
      <c r="K252" s="22"/>
      <c r="L252" s="17"/>
      <c r="M252" s="22"/>
      <c r="N252" s="22"/>
      <c r="P252" s="17"/>
    </row>
    <row r="253" spans="1:16" ht="12.75" customHeight="1" x14ac:dyDescent="0.15">
      <c r="A253" s="17"/>
      <c r="B253" s="17"/>
      <c r="C253" s="17"/>
      <c r="E253" s="17"/>
      <c r="F253" s="17"/>
      <c r="G253" s="17"/>
      <c r="H253" s="17"/>
      <c r="I253" s="17"/>
      <c r="J253" s="22"/>
      <c r="K253" s="22"/>
      <c r="L253" s="17"/>
      <c r="M253" s="22"/>
      <c r="N253" s="22"/>
      <c r="P253" s="17"/>
    </row>
    <row r="254" spans="1:16" ht="12.75" customHeight="1" x14ac:dyDescent="0.15">
      <c r="A254" s="17"/>
      <c r="B254" s="17"/>
      <c r="C254" s="17"/>
      <c r="E254" s="17"/>
      <c r="F254" s="17"/>
      <c r="G254" s="17"/>
      <c r="H254" s="17"/>
      <c r="I254" s="17"/>
      <c r="J254" s="22"/>
      <c r="K254" s="22"/>
      <c r="L254" s="17"/>
      <c r="M254" s="22"/>
      <c r="N254" s="22"/>
      <c r="P254" s="17"/>
    </row>
    <row r="255" spans="1:16" ht="12.75" customHeight="1" x14ac:dyDescent="0.15">
      <c r="A255" s="17"/>
      <c r="B255" s="17"/>
      <c r="C255" s="17"/>
      <c r="E255" s="17"/>
      <c r="F255" s="17"/>
      <c r="G255" s="17"/>
      <c r="H255" s="17"/>
      <c r="I255" s="17"/>
      <c r="J255" s="22"/>
      <c r="K255" s="22"/>
      <c r="L255" s="17"/>
      <c r="M255" s="22"/>
      <c r="N255" s="22"/>
      <c r="P255" s="15"/>
    </row>
    <row r="256" spans="1:16" ht="12.75" customHeight="1" x14ac:dyDescent="0.15">
      <c r="A256" s="17"/>
      <c r="B256" s="17"/>
      <c r="C256" s="17"/>
      <c r="E256" s="17"/>
      <c r="F256" s="17"/>
      <c r="G256" s="17"/>
      <c r="H256" s="17"/>
      <c r="I256" s="17"/>
      <c r="J256" s="22"/>
      <c r="K256" s="22"/>
      <c r="L256" s="17"/>
      <c r="M256" s="22"/>
      <c r="N256" s="22"/>
      <c r="P256" s="17"/>
    </row>
    <row r="257" spans="1:16" ht="12.75" customHeight="1" x14ac:dyDescent="0.15">
      <c r="A257" s="17"/>
      <c r="B257" s="17"/>
      <c r="C257" s="17"/>
      <c r="E257" s="17"/>
      <c r="F257" s="17"/>
      <c r="G257" s="17"/>
      <c r="H257" s="17"/>
      <c r="I257" s="17"/>
      <c r="J257" s="22"/>
      <c r="K257" s="22"/>
      <c r="L257" s="17"/>
      <c r="M257" s="22"/>
      <c r="N257" s="22"/>
      <c r="P257" s="17"/>
    </row>
    <row r="258" spans="1:16" ht="12.75" customHeight="1" x14ac:dyDescent="0.15">
      <c r="A258" s="17"/>
      <c r="B258" s="17"/>
      <c r="C258" s="17"/>
      <c r="E258" s="17"/>
      <c r="F258" s="17"/>
      <c r="G258" s="17"/>
      <c r="H258" s="17"/>
      <c r="I258" s="17"/>
      <c r="J258" s="22"/>
      <c r="K258" s="22"/>
      <c r="L258" s="17"/>
      <c r="M258" s="22"/>
      <c r="N258" s="22"/>
      <c r="P258" s="17"/>
    </row>
    <row r="259" spans="1:16" ht="12.75" customHeight="1" x14ac:dyDescent="0.15">
      <c r="A259" s="17"/>
      <c r="B259" s="17"/>
      <c r="C259" s="17"/>
      <c r="E259" s="17"/>
      <c r="F259" s="17"/>
      <c r="G259" s="17"/>
      <c r="H259" s="17"/>
      <c r="I259" s="17"/>
      <c r="J259" s="22"/>
      <c r="K259" s="22"/>
      <c r="L259" s="17"/>
      <c r="M259" s="22"/>
      <c r="N259" s="22"/>
      <c r="P259" s="17"/>
    </row>
    <row r="260" spans="1:16" ht="12.75" customHeight="1" x14ac:dyDescent="0.15">
      <c r="A260" s="17"/>
      <c r="B260" s="17"/>
      <c r="C260" s="17"/>
      <c r="E260" s="17"/>
      <c r="F260" s="17"/>
      <c r="G260" s="17"/>
      <c r="H260" s="17"/>
      <c r="I260" s="17"/>
      <c r="J260" s="22"/>
      <c r="K260" s="22"/>
      <c r="L260" s="17"/>
      <c r="M260" s="22"/>
      <c r="N260" s="22"/>
      <c r="P260" s="17"/>
    </row>
    <row r="261" spans="1:16" ht="12.75" customHeight="1" x14ac:dyDescent="0.15">
      <c r="A261" s="17"/>
      <c r="B261" s="17"/>
      <c r="C261" s="17"/>
      <c r="E261" s="17"/>
      <c r="F261" s="17"/>
      <c r="G261" s="17"/>
      <c r="H261" s="17"/>
      <c r="I261" s="17"/>
      <c r="J261" s="22"/>
      <c r="K261" s="22"/>
      <c r="L261" s="17"/>
      <c r="M261" s="22"/>
      <c r="N261" s="22"/>
      <c r="P261" s="17"/>
    </row>
    <row r="262" spans="1:16" ht="12.75" customHeight="1" x14ac:dyDescent="0.15">
      <c r="A262" s="17"/>
      <c r="B262" s="17"/>
      <c r="C262" s="17"/>
      <c r="E262" s="17"/>
      <c r="F262" s="17"/>
      <c r="G262" s="17"/>
      <c r="H262" s="17"/>
      <c r="I262" s="17"/>
      <c r="J262" s="22"/>
      <c r="K262" s="22"/>
      <c r="L262" s="17"/>
      <c r="M262" s="22"/>
      <c r="N262" s="22"/>
      <c r="P262" s="17"/>
    </row>
    <row r="263" spans="1:16" ht="12.75" customHeight="1" x14ac:dyDescent="0.15">
      <c r="A263" s="17"/>
      <c r="B263" s="17"/>
      <c r="C263" s="17"/>
      <c r="E263" s="17"/>
      <c r="F263" s="17"/>
      <c r="G263" s="17"/>
      <c r="H263" s="17"/>
      <c r="I263" s="17"/>
      <c r="J263" s="22"/>
      <c r="K263" s="22"/>
      <c r="L263" s="17"/>
      <c r="M263" s="22"/>
      <c r="N263" s="22"/>
      <c r="P263" s="17"/>
    </row>
    <row r="264" spans="1:16" ht="12.75" customHeight="1" x14ac:dyDescent="0.15">
      <c r="A264" s="17"/>
      <c r="B264" s="17"/>
      <c r="C264" s="17"/>
      <c r="E264" s="17"/>
      <c r="F264" s="17"/>
      <c r="G264" s="17"/>
      <c r="H264" s="17"/>
      <c r="I264" s="17"/>
      <c r="J264" s="22"/>
      <c r="K264" s="22"/>
      <c r="L264" s="17"/>
      <c r="M264" s="22"/>
      <c r="N264" s="22"/>
      <c r="P264" s="17"/>
    </row>
    <row r="265" spans="1:16" ht="12.75" customHeight="1" x14ac:dyDescent="0.15">
      <c r="A265" s="17"/>
      <c r="B265" s="17"/>
      <c r="C265" s="17"/>
      <c r="E265" s="17"/>
      <c r="F265" s="17"/>
      <c r="G265" s="17"/>
      <c r="H265" s="17"/>
      <c r="I265" s="17"/>
      <c r="J265" s="22"/>
      <c r="K265" s="22"/>
      <c r="L265" s="17"/>
      <c r="M265" s="22"/>
      <c r="N265" s="22"/>
      <c r="P265" s="17"/>
    </row>
    <row r="266" spans="1:16" ht="12.75" customHeight="1" x14ac:dyDescent="0.15">
      <c r="A266" s="17"/>
      <c r="B266" s="17"/>
      <c r="C266" s="17"/>
      <c r="E266" s="17"/>
      <c r="F266" s="17"/>
      <c r="G266" s="17"/>
      <c r="H266" s="17"/>
      <c r="I266" s="17"/>
      <c r="J266" s="22"/>
      <c r="K266" s="22"/>
      <c r="L266" s="17"/>
      <c r="M266" s="22"/>
      <c r="N266" s="22"/>
      <c r="P266" s="17"/>
    </row>
    <row r="267" spans="1:16" ht="12.75" customHeight="1" x14ac:dyDescent="0.15">
      <c r="A267" s="17"/>
      <c r="B267" s="17"/>
      <c r="C267" s="17"/>
      <c r="E267" s="17"/>
      <c r="F267" s="17"/>
      <c r="G267" s="17"/>
      <c r="H267" s="17"/>
      <c r="I267" s="17"/>
      <c r="J267" s="22"/>
      <c r="K267" s="22"/>
      <c r="L267" s="17"/>
      <c r="M267" s="22"/>
      <c r="N267" s="22"/>
      <c r="P267" s="17"/>
    </row>
    <row r="268" spans="1:16" ht="12.75" customHeight="1" x14ac:dyDescent="0.15">
      <c r="A268" s="17"/>
      <c r="B268" s="17"/>
      <c r="C268" s="17"/>
      <c r="E268" s="17"/>
      <c r="F268" s="17"/>
      <c r="G268" s="17"/>
      <c r="H268" s="17"/>
      <c r="I268" s="17"/>
      <c r="J268" s="22"/>
      <c r="K268" s="22"/>
      <c r="L268" s="17"/>
      <c r="M268" s="22"/>
      <c r="N268" s="22"/>
      <c r="P268" s="17"/>
    </row>
    <row r="269" spans="1:16" ht="12.75" customHeight="1" x14ac:dyDescent="0.15">
      <c r="A269" s="17"/>
      <c r="B269" s="17"/>
      <c r="C269" s="17"/>
      <c r="E269" s="17"/>
      <c r="F269" s="17"/>
      <c r="G269" s="17"/>
      <c r="H269" s="17"/>
      <c r="I269" s="17"/>
      <c r="J269" s="22"/>
      <c r="K269" s="22"/>
      <c r="L269" s="17"/>
      <c r="M269" s="22"/>
      <c r="N269" s="22"/>
      <c r="P269" s="17"/>
    </row>
    <row r="270" spans="1:16" ht="12.75" customHeight="1" x14ac:dyDescent="0.15">
      <c r="A270" s="17"/>
      <c r="B270" s="17"/>
      <c r="C270" s="17"/>
      <c r="E270" s="17"/>
      <c r="F270" s="17"/>
      <c r="G270" s="17"/>
      <c r="H270" s="17"/>
      <c r="I270" s="17"/>
      <c r="J270" s="22"/>
      <c r="K270" s="22"/>
      <c r="L270" s="17"/>
      <c r="M270" s="22"/>
      <c r="N270" s="22"/>
      <c r="P270" s="17"/>
    </row>
    <row r="271" spans="1:16" ht="12.75" customHeight="1" x14ac:dyDescent="0.15">
      <c r="A271" s="17"/>
      <c r="B271" s="17"/>
      <c r="C271" s="17"/>
      <c r="E271" s="17"/>
      <c r="F271" s="17"/>
      <c r="G271" s="17"/>
      <c r="H271" s="17"/>
      <c r="I271" s="17"/>
      <c r="J271" s="22"/>
      <c r="K271" s="22"/>
      <c r="L271" s="17"/>
      <c r="M271" s="22"/>
      <c r="N271" s="22"/>
      <c r="P271" s="17"/>
    </row>
    <row r="272" spans="1:16" ht="12.75" customHeight="1" x14ac:dyDescent="0.15">
      <c r="A272" s="17"/>
      <c r="B272" s="17"/>
      <c r="C272" s="17"/>
      <c r="E272" s="17"/>
      <c r="F272" s="17"/>
      <c r="G272" s="17"/>
      <c r="H272" s="17"/>
      <c r="I272" s="17"/>
      <c r="J272" s="22"/>
      <c r="K272" s="22"/>
      <c r="L272" s="17"/>
      <c r="M272" s="22"/>
      <c r="N272" s="22"/>
      <c r="P272" s="17"/>
    </row>
    <row r="273" spans="1:16" ht="12.75" customHeight="1" x14ac:dyDescent="0.15">
      <c r="A273" s="17"/>
      <c r="B273" s="17"/>
      <c r="C273" s="17"/>
      <c r="E273" s="17"/>
      <c r="F273" s="17"/>
      <c r="G273" s="17"/>
      <c r="H273" s="17"/>
      <c r="I273" s="17"/>
      <c r="J273" s="22"/>
      <c r="K273" s="22"/>
      <c r="L273" s="17"/>
      <c r="M273" s="22"/>
      <c r="N273" s="22"/>
      <c r="P273" s="17"/>
    </row>
    <row r="274" spans="1:16" ht="12.75" customHeight="1" x14ac:dyDescent="0.15">
      <c r="A274" s="17"/>
      <c r="B274" s="17"/>
      <c r="C274" s="17"/>
      <c r="E274" s="17"/>
      <c r="F274" s="17"/>
      <c r="G274" s="17"/>
      <c r="H274" s="17"/>
      <c r="I274" s="17"/>
      <c r="J274" s="22"/>
      <c r="K274" s="22"/>
      <c r="L274" s="17"/>
      <c r="M274" s="22"/>
      <c r="N274" s="22"/>
      <c r="P274" s="17"/>
    </row>
    <row r="275" spans="1:16" ht="12.75" customHeight="1" x14ac:dyDescent="0.15">
      <c r="A275" s="17"/>
      <c r="B275" s="17"/>
      <c r="C275" s="17"/>
      <c r="E275" s="17"/>
      <c r="F275" s="17"/>
      <c r="G275" s="17"/>
      <c r="H275" s="17"/>
      <c r="I275" s="17"/>
      <c r="J275" s="22"/>
      <c r="K275" s="22"/>
      <c r="L275" s="17"/>
      <c r="M275" s="22"/>
      <c r="N275" s="22"/>
      <c r="P275" s="17"/>
    </row>
    <row r="276" spans="1:16" ht="12.75" customHeight="1" x14ac:dyDescent="0.15">
      <c r="A276" s="17"/>
      <c r="B276" s="17"/>
      <c r="C276" s="17"/>
      <c r="E276" s="17"/>
      <c r="F276" s="17"/>
      <c r="G276" s="17"/>
      <c r="H276" s="17"/>
      <c r="I276" s="17"/>
      <c r="J276" s="22"/>
      <c r="K276" s="22"/>
      <c r="L276" s="17"/>
      <c r="M276" s="22"/>
      <c r="N276" s="22"/>
      <c r="P276" s="17"/>
    </row>
    <row r="277" spans="1:16" ht="12.75" customHeight="1" x14ac:dyDescent="0.15">
      <c r="A277" s="17"/>
      <c r="B277" s="17"/>
      <c r="C277" s="17"/>
      <c r="E277" s="17"/>
      <c r="F277" s="17"/>
      <c r="G277" s="17"/>
      <c r="H277" s="17"/>
      <c r="I277" s="17"/>
      <c r="J277" s="22"/>
      <c r="K277" s="22"/>
      <c r="L277" s="17"/>
      <c r="M277" s="22"/>
      <c r="N277" s="22"/>
      <c r="P277" s="17"/>
    </row>
    <row r="278" spans="1:16" ht="12.75" customHeight="1" x14ac:dyDescent="0.15">
      <c r="A278" s="17"/>
      <c r="B278" s="17"/>
      <c r="C278" s="17"/>
      <c r="E278" s="17"/>
      <c r="F278" s="17"/>
      <c r="G278" s="17"/>
      <c r="H278" s="17"/>
      <c r="I278" s="17"/>
      <c r="J278" s="22"/>
      <c r="K278" s="22"/>
      <c r="L278" s="17"/>
      <c r="M278" s="22"/>
      <c r="N278" s="22"/>
      <c r="P278" s="17"/>
    </row>
    <row r="279" spans="1:16" ht="12.75" customHeight="1" x14ac:dyDescent="0.15">
      <c r="A279" s="17"/>
      <c r="B279" s="17"/>
      <c r="C279" s="17"/>
      <c r="E279" s="17"/>
      <c r="F279" s="17"/>
      <c r="G279" s="17"/>
      <c r="H279" s="17"/>
      <c r="I279" s="17"/>
      <c r="J279" s="22"/>
      <c r="K279" s="22"/>
      <c r="L279" s="17"/>
      <c r="M279" s="22"/>
      <c r="N279" s="22"/>
      <c r="P279" s="17"/>
    </row>
    <row r="280" spans="1:16" ht="12.75" customHeight="1" x14ac:dyDescent="0.15">
      <c r="A280" s="17"/>
      <c r="B280" s="17"/>
      <c r="C280" s="17"/>
      <c r="E280" s="17"/>
      <c r="F280" s="17"/>
      <c r="G280" s="17"/>
      <c r="H280" s="17"/>
      <c r="I280" s="17"/>
      <c r="J280" s="22"/>
      <c r="K280" s="22"/>
      <c r="L280" s="17"/>
      <c r="M280" s="22"/>
      <c r="N280" s="22"/>
      <c r="P280" s="17"/>
    </row>
    <row r="281" spans="1:16" ht="12.75" customHeight="1" x14ac:dyDescent="0.15">
      <c r="A281" s="17"/>
      <c r="B281" s="17"/>
      <c r="C281" s="17"/>
      <c r="E281" s="17"/>
      <c r="F281" s="17"/>
      <c r="G281" s="17"/>
      <c r="H281" s="17"/>
      <c r="I281" s="17"/>
      <c r="J281" s="22"/>
      <c r="K281" s="22"/>
      <c r="L281" s="17"/>
      <c r="M281" s="22"/>
      <c r="N281" s="22"/>
      <c r="P281" s="17"/>
    </row>
    <row r="282" spans="1:16" ht="12.75" customHeight="1" x14ac:dyDescent="0.15">
      <c r="A282" s="17"/>
      <c r="B282" s="17"/>
      <c r="C282" s="17"/>
      <c r="E282" s="17"/>
      <c r="F282" s="17"/>
      <c r="G282" s="17"/>
      <c r="H282" s="17"/>
      <c r="I282" s="17"/>
      <c r="J282" s="22"/>
      <c r="K282" s="22"/>
      <c r="L282" s="17"/>
      <c r="M282" s="22"/>
      <c r="N282" s="22"/>
      <c r="P282" s="17"/>
    </row>
    <row r="283" spans="1:16" ht="12.75" customHeight="1" x14ac:dyDescent="0.15">
      <c r="A283" s="17"/>
      <c r="B283" s="17"/>
      <c r="C283" s="17"/>
      <c r="E283" s="17"/>
      <c r="F283" s="17"/>
      <c r="G283" s="17"/>
      <c r="H283" s="17"/>
      <c r="I283" s="17"/>
      <c r="J283" s="22"/>
      <c r="K283" s="22"/>
      <c r="L283" s="17"/>
      <c r="M283" s="22"/>
      <c r="N283" s="22"/>
      <c r="P283" s="17"/>
    </row>
    <row r="284" spans="1:16" ht="12.75" customHeight="1" x14ac:dyDescent="0.15">
      <c r="A284" s="17"/>
      <c r="B284" s="17"/>
      <c r="C284" s="17"/>
      <c r="E284" s="17"/>
      <c r="F284" s="17"/>
      <c r="G284" s="17"/>
      <c r="H284" s="17"/>
      <c r="I284" s="17"/>
      <c r="J284" s="22"/>
      <c r="K284" s="22"/>
      <c r="L284" s="17"/>
      <c r="M284" s="22"/>
      <c r="N284" s="22"/>
      <c r="P284" s="17"/>
    </row>
    <row r="285" spans="1:16" ht="12.75" customHeight="1" x14ac:dyDescent="0.15">
      <c r="A285" s="17"/>
      <c r="B285" s="17"/>
      <c r="C285" s="17"/>
      <c r="E285" s="17"/>
      <c r="F285" s="17"/>
      <c r="G285" s="17"/>
      <c r="H285" s="17"/>
      <c r="I285" s="17"/>
      <c r="J285" s="22"/>
      <c r="K285" s="22"/>
      <c r="L285" s="17"/>
      <c r="M285" s="22"/>
      <c r="N285" s="22"/>
      <c r="P285" s="17"/>
    </row>
    <row r="286" spans="1:16" ht="12.75" customHeight="1" x14ac:dyDescent="0.15">
      <c r="A286" s="17"/>
      <c r="B286" s="17"/>
      <c r="C286" s="17"/>
      <c r="E286" s="17"/>
      <c r="F286" s="17"/>
      <c r="G286" s="17"/>
      <c r="H286" s="17"/>
      <c r="I286" s="17"/>
      <c r="J286" s="22"/>
      <c r="K286" s="22"/>
      <c r="L286" s="17"/>
      <c r="M286" s="22"/>
      <c r="N286" s="22"/>
      <c r="P286" s="17"/>
    </row>
    <row r="287" spans="1:16" ht="12.75" customHeight="1" x14ac:dyDescent="0.15">
      <c r="A287" s="17"/>
      <c r="B287" s="17"/>
      <c r="C287" s="17"/>
      <c r="E287" s="17"/>
      <c r="F287" s="17"/>
      <c r="G287" s="17"/>
      <c r="H287" s="17"/>
      <c r="I287" s="17"/>
      <c r="J287" s="22"/>
      <c r="K287" s="22"/>
      <c r="L287" s="17"/>
      <c r="M287" s="22"/>
      <c r="N287" s="22"/>
      <c r="P287" s="17"/>
    </row>
    <row r="288" spans="1:16" ht="12.75" customHeight="1" x14ac:dyDescent="0.15">
      <c r="A288" s="17"/>
      <c r="B288" s="17"/>
      <c r="C288" s="17"/>
      <c r="E288" s="17"/>
      <c r="F288" s="17"/>
      <c r="G288" s="17"/>
      <c r="H288" s="17"/>
      <c r="I288" s="17"/>
      <c r="J288" s="22"/>
      <c r="K288" s="22"/>
      <c r="L288" s="17"/>
      <c r="M288" s="22"/>
      <c r="N288" s="22"/>
      <c r="P288" s="17"/>
    </row>
    <row r="289" spans="1:16" ht="12.75" customHeight="1" x14ac:dyDescent="0.15">
      <c r="A289" s="17"/>
      <c r="B289" s="17"/>
      <c r="C289" s="17"/>
      <c r="E289" s="17"/>
      <c r="F289" s="17"/>
      <c r="G289" s="17"/>
      <c r="H289" s="17"/>
      <c r="I289" s="17"/>
      <c r="J289" s="22"/>
      <c r="K289" s="22"/>
      <c r="L289" s="17"/>
      <c r="M289" s="22"/>
      <c r="N289" s="22"/>
      <c r="P289" s="17"/>
    </row>
    <row r="290" spans="1:16" ht="12.75" customHeight="1" x14ac:dyDescent="0.15">
      <c r="A290" s="17"/>
      <c r="B290" s="17"/>
      <c r="C290" s="17"/>
      <c r="E290" s="17"/>
      <c r="F290" s="17"/>
      <c r="G290" s="17"/>
      <c r="H290" s="17"/>
      <c r="I290" s="17"/>
      <c r="J290" s="22"/>
      <c r="K290" s="22"/>
      <c r="L290" s="17"/>
      <c r="M290" s="22"/>
      <c r="N290" s="22"/>
      <c r="P290" s="17"/>
    </row>
    <row r="291" spans="1:16" ht="12.75" customHeight="1" x14ac:dyDescent="0.15">
      <c r="A291" s="17"/>
      <c r="B291" s="17"/>
      <c r="C291" s="17"/>
      <c r="E291" s="17"/>
      <c r="F291" s="17"/>
      <c r="G291" s="17"/>
      <c r="H291" s="17"/>
      <c r="I291" s="17"/>
      <c r="J291" s="22"/>
      <c r="K291" s="22"/>
      <c r="L291" s="17"/>
      <c r="M291" s="22"/>
      <c r="N291" s="22"/>
      <c r="P291" s="17"/>
    </row>
    <row r="292" spans="1:16" ht="12.75" customHeight="1" x14ac:dyDescent="0.15">
      <c r="A292" s="17"/>
      <c r="B292" s="17"/>
      <c r="C292" s="17"/>
      <c r="E292" s="17"/>
      <c r="F292" s="17"/>
      <c r="G292" s="17"/>
      <c r="H292" s="17"/>
      <c r="I292" s="17"/>
      <c r="J292" s="22"/>
      <c r="K292" s="22"/>
      <c r="L292" s="17"/>
      <c r="M292" s="22"/>
      <c r="N292" s="22"/>
      <c r="P292" s="17"/>
    </row>
    <row r="293" spans="1:16" ht="12.75" customHeight="1" x14ac:dyDescent="0.15">
      <c r="A293" s="17"/>
      <c r="B293" s="17"/>
      <c r="C293" s="17"/>
      <c r="E293" s="17"/>
      <c r="F293" s="17"/>
      <c r="G293" s="17"/>
      <c r="H293" s="17"/>
      <c r="I293" s="17"/>
      <c r="J293" s="22"/>
      <c r="K293" s="22"/>
      <c r="L293" s="17"/>
      <c r="M293" s="22"/>
      <c r="N293" s="22"/>
      <c r="P293" s="17"/>
    </row>
    <row r="294" spans="1:16" ht="12.75" customHeight="1" x14ac:dyDescent="0.15">
      <c r="A294" s="17"/>
      <c r="B294" s="17"/>
      <c r="C294" s="17"/>
      <c r="E294" s="17"/>
      <c r="F294" s="17"/>
      <c r="G294" s="17"/>
      <c r="H294" s="17"/>
      <c r="I294" s="17"/>
      <c r="J294" s="22"/>
      <c r="K294" s="22"/>
      <c r="L294" s="17"/>
      <c r="M294" s="22"/>
      <c r="N294" s="22"/>
      <c r="P294" s="17"/>
    </row>
    <row r="295" spans="1:16" ht="12.75" customHeight="1" x14ac:dyDescent="0.15">
      <c r="A295" s="17"/>
      <c r="B295" s="17"/>
      <c r="C295" s="17"/>
      <c r="E295" s="17"/>
      <c r="F295" s="17"/>
      <c r="G295" s="17"/>
      <c r="H295" s="17"/>
      <c r="I295" s="17"/>
      <c r="J295" s="22"/>
      <c r="K295" s="22"/>
      <c r="L295" s="17"/>
      <c r="M295" s="22"/>
      <c r="N295" s="22"/>
      <c r="P295" s="17"/>
    </row>
    <row r="296" spans="1:16" ht="12.75" customHeight="1" x14ac:dyDescent="0.15">
      <c r="A296" s="17"/>
      <c r="B296" s="17"/>
      <c r="C296" s="17"/>
      <c r="E296" s="17"/>
      <c r="F296" s="17"/>
      <c r="G296" s="17"/>
      <c r="H296" s="17"/>
      <c r="I296" s="17"/>
      <c r="J296" s="22"/>
      <c r="K296" s="22"/>
      <c r="L296" s="17"/>
      <c r="M296" s="22"/>
      <c r="N296" s="22"/>
      <c r="P296" s="17"/>
    </row>
    <row r="297" spans="1:16" ht="12.75" customHeight="1" x14ac:dyDescent="0.15">
      <c r="A297" s="17"/>
      <c r="B297" s="17"/>
      <c r="C297" s="17"/>
      <c r="E297" s="17"/>
      <c r="F297" s="17"/>
      <c r="G297" s="17"/>
      <c r="H297" s="17"/>
      <c r="I297" s="17"/>
      <c r="J297" s="22"/>
      <c r="K297" s="22"/>
      <c r="L297" s="17"/>
      <c r="M297" s="22"/>
      <c r="N297" s="22"/>
      <c r="P297" s="17"/>
    </row>
    <row r="298" spans="1:16" ht="12.75" customHeight="1" x14ac:dyDescent="0.15">
      <c r="A298" s="17"/>
      <c r="B298" s="17"/>
      <c r="C298" s="17"/>
      <c r="E298" s="17"/>
      <c r="F298" s="17"/>
      <c r="G298" s="17"/>
      <c r="H298" s="17"/>
      <c r="I298" s="17"/>
      <c r="J298" s="22"/>
      <c r="K298" s="22"/>
      <c r="L298" s="17"/>
      <c r="M298" s="22"/>
      <c r="N298" s="22"/>
      <c r="P298" s="17"/>
    </row>
    <row r="299" spans="1:16" ht="12.75" customHeight="1" x14ac:dyDescent="0.15">
      <c r="A299" s="17"/>
      <c r="B299" s="17"/>
      <c r="C299" s="17"/>
      <c r="E299" s="17"/>
      <c r="F299" s="17"/>
      <c r="G299" s="17"/>
      <c r="H299" s="17"/>
      <c r="I299" s="17"/>
      <c r="J299" s="22"/>
      <c r="K299" s="22"/>
      <c r="L299" s="17"/>
      <c r="M299" s="22"/>
      <c r="N299" s="22"/>
      <c r="P299" s="17"/>
    </row>
    <row r="300" spans="1:16" ht="12.75" customHeight="1" x14ac:dyDescent="0.15">
      <c r="A300" s="17"/>
      <c r="B300" s="17"/>
      <c r="C300" s="17"/>
      <c r="E300" s="17"/>
      <c r="F300" s="17"/>
      <c r="G300" s="17"/>
      <c r="H300" s="17"/>
      <c r="I300" s="17"/>
      <c r="J300" s="22"/>
      <c r="K300" s="22"/>
      <c r="L300" s="17"/>
      <c r="M300" s="22"/>
      <c r="N300" s="22"/>
      <c r="P300" s="17"/>
    </row>
    <row r="301" spans="1:16" ht="12.75" customHeight="1" x14ac:dyDescent="0.15">
      <c r="A301" s="17"/>
      <c r="B301" s="17"/>
      <c r="C301" s="17"/>
      <c r="E301" s="17"/>
      <c r="F301" s="17"/>
      <c r="G301" s="17"/>
      <c r="H301" s="17"/>
      <c r="I301" s="17"/>
      <c r="J301" s="22"/>
      <c r="K301" s="22"/>
      <c r="L301" s="17"/>
      <c r="M301" s="22"/>
      <c r="N301" s="22"/>
      <c r="P301" s="17"/>
    </row>
    <row r="302" spans="1:16" ht="12.75" customHeight="1" x14ac:dyDescent="0.15">
      <c r="A302" s="17"/>
      <c r="B302" s="17"/>
      <c r="C302" s="17"/>
      <c r="E302" s="17"/>
      <c r="F302" s="17"/>
      <c r="G302" s="17"/>
      <c r="H302" s="17"/>
      <c r="I302" s="17"/>
      <c r="J302" s="22"/>
      <c r="K302" s="22"/>
      <c r="L302" s="17"/>
      <c r="M302" s="22"/>
      <c r="N302" s="22"/>
      <c r="P302" s="17"/>
    </row>
    <row r="303" spans="1:16" ht="12.75" customHeight="1" x14ac:dyDescent="0.15">
      <c r="A303" s="17"/>
      <c r="B303" s="17"/>
      <c r="C303" s="17"/>
      <c r="E303" s="17"/>
      <c r="F303" s="17"/>
      <c r="G303" s="17"/>
      <c r="H303" s="17"/>
      <c r="I303" s="17"/>
      <c r="J303" s="22"/>
      <c r="K303" s="22"/>
      <c r="L303" s="17"/>
      <c r="M303" s="22"/>
      <c r="N303" s="22"/>
      <c r="P303" s="17"/>
    </row>
    <row r="304" spans="1:16" ht="12.75" customHeight="1" x14ac:dyDescent="0.15">
      <c r="A304" s="17"/>
      <c r="B304" s="17"/>
      <c r="C304" s="17"/>
      <c r="E304" s="17"/>
      <c r="F304" s="17"/>
      <c r="G304" s="17"/>
      <c r="H304" s="17"/>
      <c r="I304" s="17"/>
      <c r="J304" s="22"/>
      <c r="K304" s="22"/>
      <c r="L304" s="17"/>
      <c r="M304" s="22"/>
      <c r="N304" s="22"/>
      <c r="P304" s="17"/>
    </row>
    <row r="305" spans="1:16" ht="12.75" customHeight="1" x14ac:dyDescent="0.15">
      <c r="A305" s="17"/>
      <c r="B305" s="17"/>
      <c r="C305" s="17"/>
      <c r="E305" s="17"/>
      <c r="F305" s="17"/>
      <c r="G305" s="17"/>
      <c r="H305" s="17"/>
      <c r="I305" s="17"/>
      <c r="J305" s="22"/>
      <c r="K305" s="22"/>
      <c r="L305" s="17"/>
      <c r="M305" s="22"/>
      <c r="N305" s="22"/>
      <c r="P305" s="17"/>
    </row>
    <row r="306" spans="1:16" ht="12.75" customHeight="1" x14ac:dyDescent="0.15">
      <c r="A306" s="17"/>
      <c r="B306" s="17"/>
      <c r="C306" s="17"/>
      <c r="E306" s="17"/>
      <c r="F306" s="17"/>
      <c r="G306" s="17"/>
      <c r="H306" s="17"/>
      <c r="I306" s="17"/>
      <c r="J306" s="22"/>
      <c r="K306" s="22"/>
      <c r="L306" s="17"/>
      <c r="M306" s="22"/>
      <c r="N306" s="22"/>
      <c r="P306" s="17"/>
    </row>
    <row r="307" spans="1:16" ht="12.75" customHeight="1" x14ac:dyDescent="0.15">
      <c r="A307" s="17"/>
      <c r="B307" s="17"/>
      <c r="C307" s="17"/>
      <c r="E307" s="17"/>
      <c r="F307" s="17"/>
      <c r="G307" s="17"/>
      <c r="H307" s="17"/>
      <c r="I307" s="17"/>
      <c r="J307" s="22"/>
      <c r="K307" s="22"/>
      <c r="L307" s="17"/>
      <c r="M307" s="22"/>
      <c r="N307" s="22"/>
      <c r="P307" s="17"/>
    </row>
    <row r="308" spans="1:16" ht="12.75" customHeight="1" x14ac:dyDescent="0.15">
      <c r="A308" s="17"/>
      <c r="B308" s="17"/>
      <c r="C308" s="17"/>
      <c r="E308" s="17"/>
      <c r="F308" s="17"/>
      <c r="G308" s="17"/>
      <c r="H308" s="17"/>
      <c r="I308" s="17"/>
      <c r="J308" s="22"/>
      <c r="K308" s="22"/>
      <c r="L308" s="17"/>
      <c r="M308" s="22"/>
      <c r="N308" s="22"/>
      <c r="P308" s="17"/>
    </row>
    <row r="309" spans="1:16" ht="12.75" customHeight="1" x14ac:dyDescent="0.15">
      <c r="A309" s="17"/>
      <c r="B309" s="17"/>
      <c r="C309" s="17"/>
      <c r="E309" s="17"/>
      <c r="F309" s="17"/>
      <c r="G309" s="17"/>
      <c r="H309" s="17"/>
      <c r="I309" s="17"/>
      <c r="J309" s="22"/>
      <c r="K309" s="22"/>
      <c r="L309" s="17"/>
      <c r="M309" s="22"/>
      <c r="N309" s="22"/>
      <c r="P309" s="17"/>
    </row>
    <row r="310" spans="1:16" ht="12.75" customHeight="1" x14ac:dyDescent="0.15">
      <c r="A310" s="17"/>
      <c r="B310" s="17"/>
      <c r="C310" s="17"/>
      <c r="E310" s="17"/>
      <c r="F310" s="17"/>
      <c r="G310" s="17"/>
      <c r="H310" s="17"/>
      <c r="I310" s="17"/>
      <c r="J310" s="22"/>
      <c r="K310" s="22"/>
      <c r="L310" s="17"/>
      <c r="M310" s="22"/>
      <c r="N310" s="22"/>
      <c r="P310" s="17"/>
    </row>
    <row r="311" spans="1:16" ht="12.75" customHeight="1" x14ac:dyDescent="0.15">
      <c r="A311" s="17"/>
      <c r="B311" s="17"/>
      <c r="C311" s="17"/>
      <c r="E311" s="17"/>
      <c r="F311" s="17"/>
      <c r="G311" s="17"/>
      <c r="H311" s="17"/>
      <c r="I311" s="17"/>
      <c r="J311" s="22"/>
      <c r="K311" s="22"/>
      <c r="L311" s="17"/>
      <c r="M311" s="22"/>
      <c r="N311" s="22"/>
      <c r="P311" s="17"/>
    </row>
    <row r="312" spans="1:16" ht="12.75" customHeight="1" x14ac:dyDescent="0.15">
      <c r="A312" s="17"/>
      <c r="B312" s="17"/>
      <c r="C312" s="17"/>
      <c r="E312" s="17"/>
      <c r="F312" s="17"/>
      <c r="G312" s="17"/>
      <c r="H312" s="17"/>
      <c r="I312" s="17"/>
      <c r="J312" s="22"/>
      <c r="K312" s="22"/>
      <c r="L312" s="17"/>
      <c r="M312" s="22"/>
      <c r="N312" s="22"/>
      <c r="P312" s="17"/>
    </row>
    <row r="313" spans="1:16" ht="12.75" customHeight="1" x14ac:dyDescent="0.15">
      <c r="A313" s="17"/>
      <c r="B313" s="17"/>
      <c r="C313" s="17"/>
      <c r="E313" s="17"/>
      <c r="F313" s="17"/>
      <c r="G313" s="17"/>
      <c r="H313" s="17"/>
      <c r="I313" s="17"/>
      <c r="J313" s="22"/>
      <c r="K313" s="22"/>
      <c r="L313" s="17"/>
      <c r="M313" s="22"/>
      <c r="N313" s="22"/>
      <c r="P313" s="17"/>
    </row>
    <row r="314" spans="1:16" ht="12.75" customHeight="1" x14ac:dyDescent="0.15">
      <c r="A314" s="17"/>
      <c r="B314" s="17"/>
      <c r="C314" s="17"/>
      <c r="E314" s="17"/>
      <c r="F314" s="17"/>
      <c r="G314" s="17"/>
      <c r="H314" s="17"/>
      <c r="I314" s="17"/>
      <c r="J314" s="22"/>
      <c r="K314" s="22"/>
      <c r="L314" s="17"/>
      <c r="M314" s="22"/>
      <c r="N314" s="22"/>
      <c r="P314" s="17"/>
    </row>
    <row r="315" spans="1:16" ht="12.75" customHeight="1" x14ac:dyDescent="0.15">
      <c r="A315" s="17"/>
      <c r="B315" s="17"/>
      <c r="C315" s="17"/>
      <c r="E315" s="17"/>
      <c r="F315" s="17"/>
      <c r="G315" s="17"/>
      <c r="H315" s="17"/>
      <c r="I315" s="17"/>
      <c r="J315" s="22"/>
      <c r="K315" s="22"/>
      <c r="L315" s="17"/>
      <c r="M315" s="22"/>
      <c r="N315" s="22"/>
      <c r="P315" s="17"/>
    </row>
    <row r="316" spans="1:16" ht="12.75" customHeight="1" x14ac:dyDescent="0.15">
      <c r="A316" s="17"/>
      <c r="B316" s="17"/>
      <c r="C316" s="17"/>
      <c r="E316" s="17"/>
      <c r="F316" s="17"/>
      <c r="G316" s="17"/>
      <c r="H316" s="17"/>
      <c r="I316" s="17"/>
      <c r="J316" s="22"/>
      <c r="K316" s="22"/>
      <c r="L316" s="17"/>
      <c r="M316" s="22"/>
      <c r="N316" s="22"/>
      <c r="P316" s="17"/>
    </row>
    <row r="317" spans="1:16" ht="12.75" customHeight="1" x14ac:dyDescent="0.15">
      <c r="A317" s="17"/>
      <c r="B317" s="17"/>
      <c r="C317" s="17"/>
      <c r="E317" s="17"/>
      <c r="F317" s="17"/>
      <c r="G317" s="17"/>
      <c r="H317" s="17"/>
      <c r="I317" s="17"/>
      <c r="J317" s="22"/>
      <c r="K317" s="22"/>
      <c r="L317" s="17"/>
      <c r="M317" s="22"/>
      <c r="N317" s="22"/>
      <c r="P317" s="17"/>
    </row>
    <row r="318" spans="1:16" ht="12.75" customHeight="1" x14ac:dyDescent="0.15">
      <c r="A318" s="17"/>
      <c r="B318" s="17"/>
      <c r="C318" s="17"/>
      <c r="E318" s="17"/>
      <c r="F318" s="17"/>
      <c r="G318" s="17"/>
      <c r="H318" s="17"/>
      <c r="I318" s="17"/>
      <c r="J318" s="22"/>
      <c r="K318" s="22"/>
      <c r="L318" s="17"/>
      <c r="M318" s="22"/>
      <c r="N318" s="22"/>
      <c r="P318" s="17"/>
    </row>
    <row r="319" spans="1:16" ht="12.75" customHeight="1" x14ac:dyDescent="0.15">
      <c r="A319" s="17"/>
      <c r="B319" s="17"/>
      <c r="C319" s="17"/>
      <c r="E319" s="17"/>
      <c r="F319" s="17"/>
      <c r="G319" s="17"/>
      <c r="H319" s="17"/>
      <c r="I319" s="17"/>
      <c r="J319" s="22"/>
      <c r="K319" s="22"/>
      <c r="L319" s="17"/>
      <c r="M319" s="22"/>
      <c r="N319" s="22"/>
      <c r="P319" s="17"/>
    </row>
    <row r="320" spans="1:16" ht="12.75" customHeight="1" x14ac:dyDescent="0.15">
      <c r="A320" s="17"/>
      <c r="B320" s="17"/>
      <c r="C320" s="17"/>
      <c r="E320" s="17"/>
      <c r="F320" s="17"/>
      <c r="G320" s="17"/>
      <c r="H320" s="17"/>
      <c r="I320" s="17"/>
      <c r="J320" s="22"/>
      <c r="K320" s="22"/>
      <c r="L320" s="17"/>
      <c r="M320" s="22"/>
      <c r="N320" s="22"/>
      <c r="P320" s="17"/>
    </row>
    <row r="321" spans="1:16" ht="12.75" customHeight="1" x14ac:dyDescent="0.15">
      <c r="A321" s="17"/>
      <c r="B321" s="17"/>
      <c r="C321" s="17"/>
      <c r="E321" s="17"/>
      <c r="F321" s="17"/>
      <c r="G321" s="17"/>
      <c r="H321" s="17"/>
      <c r="I321" s="17"/>
      <c r="J321" s="22"/>
      <c r="K321" s="22"/>
      <c r="L321" s="17"/>
      <c r="M321" s="22"/>
      <c r="N321" s="22"/>
      <c r="P321" s="17"/>
    </row>
    <row r="322" spans="1:16" ht="12.75" customHeight="1" x14ac:dyDescent="0.15">
      <c r="A322" s="17"/>
      <c r="B322" s="17"/>
      <c r="C322" s="17"/>
      <c r="E322" s="17"/>
      <c r="F322" s="17"/>
      <c r="G322" s="17"/>
      <c r="H322" s="17"/>
      <c r="I322" s="17"/>
      <c r="J322" s="22"/>
      <c r="K322" s="22"/>
      <c r="L322" s="17"/>
      <c r="M322" s="22"/>
      <c r="N322" s="22"/>
      <c r="P322" s="17"/>
    </row>
    <row r="323" spans="1:16" ht="12.75" customHeight="1" x14ac:dyDescent="0.15">
      <c r="A323" s="17"/>
      <c r="B323" s="17"/>
      <c r="C323" s="17"/>
      <c r="E323" s="17"/>
      <c r="F323" s="17"/>
      <c r="G323" s="17"/>
      <c r="H323" s="17"/>
      <c r="I323" s="17"/>
      <c r="J323" s="22"/>
      <c r="K323" s="22"/>
      <c r="L323" s="17"/>
      <c r="M323" s="22"/>
      <c r="N323" s="22"/>
      <c r="P323" s="17"/>
    </row>
    <row r="324" spans="1:16" ht="12.75" customHeight="1" x14ac:dyDescent="0.15">
      <c r="A324" s="17"/>
      <c r="B324" s="17"/>
      <c r="C324" s="17"/>
      <c r="E324" s="17"/>
      <c r="F324" s="17"/>
      <c r="G324" s="17"/>
      <c r="H324" s="17"/>
      <c r="I324" s="17"/>
      <c r="J324" s="22"/>
      <c r="K324" s="22"/>
      <c r="L324" s="17"/>
      <c r="M324" s="22"/>
      <c r="N324" s="22"/>
      <c r="P324" s="17"/>
    </row>
    <row r="325" spans="1:16" ht="12.75" customHeight="1" x14ac:dyDescent="0.15">
      <c r="A325" s="17"/>
      <c r="B325" s="17"/>
      <c r="C325" s="17"/>
      <c r="E325" s="17"/>
      <c r="F325" s="17"/>
      <c r="G325" s="17"/>
      <c r="H325" s="17"/>
      <c r="I325" s="17"/>
      <c r="J325" s="22"/>
      <c r="K325" s="22"/>
      <c r="L325" s="17"/>
      <c r="M325" s="22"/>
      <c r="N325" s="22"/>
      <c r="P325" s="17"/>
    </row>
    <row r="326" spans="1:16" ht="12.75" customHeight="1" x14ac:dyDescent="0.15">
      <c r="A326" s="17"/>
      <c r="B326" s="17"/>
      <c r="C326" s="17"/>
      <c r="E326" s="17"/>
      <c r="F326" s="17"/>
      <c r="G326" s="17"/>
      <c r="H326" s="17"/>
      <c r="I326" s="17"/>
      <c r="J326" s="22"/>
      <c r="K326" s="22"/>
      <c r="L326" s="17"/>
      <c r="M326" s="22"/>
      <c r="N326" s="22"/>
      <c r="P326" s="17"/>
    </row>
    <row r="327" spans="1:16" ht="12.75" customHeight="1" x14ac:dyDescent="0.15">
      <c r="A327" s="17"/>
      <c r="B327" s="17"/>
      <c r="C327" s="17"/>
      <c r="E327" s="17"/>
      <c r="F327" s="17"/>
      <c r="G327" s="17"/>
      <c r="H327" s="17"/>
      <c r="I327" s="17"/>
      <c r="J327" s="22"/>
      <c r="K327" s="22"/>
      <c r="L327" s="17"/>
      <c r="M327" s="22"/>
      <c r="N327" s="22"/>
      <c r="P327" s="17"/>
    </row>
    <row r="328" spans="1:16" ht="12.75" customHeight="1" x14ac:dyDescent="0.15">
      <c r="A328" s="17"/>
      <c r="B328" s="17"/>
      <c r="C328" s="17"/>
      <c r="E328" s="17"/>
      <c r="F328" s="17"/>
      <c r="G328" s="17"/>
      <c r="H328" s="17"/>
      <c r="I328" s="17"/>
      <c r="J328" s="22"/>
      <c r="K328" s="22"/>
      <c r="L328" s="17"/>
      <c r="M328" s="22"/>
      <c r="N328" s="22"/>
      <c r="P328" s="17"/>
    </row>
    <row r="329" spans="1:16" ht="12.75" customHeight="1" x14ac:dyDescent="0.15">
      <c r="A329" s="17"/>
      <c r="B329" s="17"/>
      <c r="C329" s="17"/>
      <c r="E329" s="17"/>
      <c r="F329" s="17"/>
      <c r="G329" s="17"/>
      <c r="H329" s="17"/>
      <c r="I329" s="17"/>
      <c r="J329" s="22"/>
      <c r="K329" s="22"/>
      <c r="L329" s="17"/>
      <c r="M329" s="22"/>
      <c r="N329" s="22"/>
      <c r="P329" s="17"/>
    </row>
    <row r="330" spans="1:16" ht="12.75" customHeight="1" x14ac:dyDescent="0.15">
      <c r="A330" s="17"/>
      <c r="B330" s="17"/>
      <c r="C330" s="17"/>
      <c r="E330" s="17"/>
      <c r="F330" s="17"/>
      <c r="G330" s="17"/>
      <c r="H330" s="17"/>
      <c r="I330" s="17"/>
      <c r="J330" s="22"/>
      <c r="K330" s="22"/>
      <c r="L330" s="17"/>
      <c r="M330" s="22"/>
      <c r="N330" s="22"/>
      <c r="P330" s="17"/>
    </row>
    <row r="331" spans="1:16" ht="12.75" customHeight="1" x14ac:dyDescent="0.15">
      <c r="A331" s="17"/>
      <c r="B331" s="17"/>
      <c r="C331" s="17"/>
      <c r="E331" s="17"/>
      <c r="F331" s="17"/>
      <c r="G331" s="17"/>
      <c r="H331" s="17"/>
      <c r="I331" s="17"/>
      <c r="J331" s="22"/>
      <c r="K331" s="22"/>
      <c r="L331" s="17"/>
      <c r="M331" s="22"/>
      <c r="N331" s="22"/>
      <c r="P331" s="17"/>
    </row>
    <row r="332" spans="1:16" ht="12.75" customHeight="1" x14ac:dyDescent="0.15">
      <c r="A332" s="17"/>
      <c r="B332" s="17"/>
      <c r="C332" s="17"/>
      <c r="E332" s="17"/>
      <c r="F332" s="17"/>
      <c r="G332" s="17"/>
      <c r="H332" s="17"/>
      <c r="I332" s="17"/>
      <c r="J332" s="22"/>
      <c r="K332" s="22"/>
      <c r="L332" s="17"/>
      <c r="M332" s="22"/>
      <c r="N332" s="22"/>
      <c r="P332" s="17"/>
    </row>
    <row r="333" spans="1:16" ht="12.75" customHeight="1" x14ac:dyDescent="0.15">
      <c r="A333" s="17"/>
      <c r="B333" s="17"/>
      <c r="C333" s="17"/>
      <c r="E333" s="17"/>
      <c r="F333" s="17"/>
      <c r="G333" s="17"/>
      <c r="H333" s="17"/>
      <c r="I333" s="17"/>
      <c r="J333" s="22"/>
      <c r="K333" s="22"/>
      <c r="L333" s="17"/>
      <c r="M333" s="22"/>
      <c r="N333" s="22"/>
      <c r="P333" s="17"/>
    </row>
    <row r="334" spans="1:16" ht="12.75" customHeight="1" x14ac:dyDescent="0.15">
      <c r="A334" s="17"/>
      <c r="B334" s="17"/>
      <c r="C334" s="17"/>
      <c r="E334" s="17"/>
      <c r="F334" s="17"/>
      <c r="G334" s="17"/>
      <c r="H334" s="17"/>
      <c r="I334" s="17"/>
      <c r="J334" s="22"/>
      <c r="K334" s="22"/>
      <c r="L334" s="17"/>
      <c r="M334" s="22"/>
      <c r="N334" s="22"/>
      <c r="P334" s="17"/>
    </row>
    <row r="335" spans="1:16" ht="12.75" customHeight="1" x14ac:dyDescent="0.15">
      <c r="A335" s="17"/>
      <c r="B335" s="17"/>
      <c r="C335" s="17"/>
      <c r="E335" s="17"/>
      <c r="F335" s="17"/>
      <c r="G335" s="17"/>
      <c r="H335" s="17"/>
      <c r="I335" s="17"/>
      <c r="J335" s="22"/>
      <c r="K335" s="22"/>
      <c r="L335" s="17"/>
      <c r="M335" s="22"/>
      <c r="N335" s="22"/>
      <c r="P335" s="17"/>
    </row>
    <row r="336" spans="1:16" ht="12.75" customHeight="1" x14ac:dyDescent="0.15">
      <c r="A336" s="17"/>
      <c r="B336" s="17"/>
      <c r="C336" s="17"/>
      <c r="E336" s="17"/>
      <c r="F336" s="17"/>
      <c r="G336" s="17"/>
      <c r="H336" s="17"/>
      <c r="I336" s="17"/>
      <c r="J336" s="22"/>
      <c r="K336" s="22"/>
      <c r="L336" s="17"/>
      <c r="M336" s="22"/>
      <c r="N336" s="22"/>
      <c r="P336" s="17"/>
    </row>
    <row r="337" spans="1:16" ht="12.75" customHeight="1" x14ac:dyDescent="0.15">
      <c r="A337" s="17"/>
      <c r="B337" s="17"/>
      <c r="C337" s="17"/>
      <c r="E337" s="17"/>
      <c r="F337" s="17"/>
      <c r="G337" s="17"/>
      <c r="H337" s="17"/>
      <c r="I337" s="17"/>
      <c r="J337" s="22"/>
      <c r="K337" s="22"/>
      <c r="L337" s="17"/>
      <c r="M337" s="22"/>
      <c r="N337" s="22"/>
      <c r="P337" s="17"/>
    </row>
    <row r="338" spans="1:16" ht="12.75" customHeight="1" x14ac:dyDescent="0.15">
      <c r="A338" s="17"/>
      <c r="B338" s="17"/>
      <c r="C338" s="17"/>
      <c r="E338" s="17"/>
      <c r="F338" s="17"/>
      <c r="G338" s="17"/>
      <c r="H338" s="17"/>
      <c r="I338" s="17"/>
      <c r="J338" s="22"/>
      <c r="K338" s="22"/>
      <c r="L338" s="17"/>
      <c r="M338" s="22"/>
      <c r="N338" s="22"/>
      <c r="P338" s="17"/>
    </row>
    <row r="339" spans="1:16" ht="12.75" customHeight="1" x14ac:dyDescent="0.15">
      <c r="A339" s="17"/>
      <c r="B339" s="17"/>
      <c r="C339" s="17"/>
      <c r="E339" s="17"/>
      <c r="F339" s="17"/>
      <c r="G339" s="17"/>
      <c r="H339" s="17"/>
      <c r="I339" s="17"/>
      <c r="J339" s="22"/>
      <c r="K339" s="22"/>
      <c r="L339" s="17"/>
      <c r="M339" s="22"/>
      <c r="N339" s="22"/>
      <c r="P339" s="17"/>
    </row>
    <row r="340" spans="1:16" ht="12.75" customHeight="1" x14ac:dyDescent="0.15">
      <c r="A340" s="17"/>
      <c r="B340" s="17"/>
      <c r="C340" s="17"/>
      <c r="E340" s="17"/>
      <c r="F340" s="17"/>
      <c r="G340" s="17"/>
      <c r="H340" s="17"/>
      <c r="I340" s="17"/>
      <c r="J340" s="22"/>
      <c r="K340" s="22"/>
      <c r="L340" s="17"/>
      <c r="M340" s="22"/>
      <c r="N340" s="22"/>
      <c r="P340" s="17"/>
    </row>
    <row r="341" spans="1:16" ht="12.75" customHeight="1" x14ac:dyDescent="0.15">
      <c r="A341" s="17"/>
      <c r="B341" s="17"/>
      <c r="C341" s="17"/>
      <c r="E341" s="17"/>
      <c r="F341" s="17"/>
      <c r="G341" s="17"/>
      <c r="H341" s="17"/>
      <c r="I341" s="17"/>
      <c r="J341" s="22"/>
      <c r="K341" s="22"/>
      <c r="L341" s="17"/>
      <c r="M341" s="22"/>
      <c r="N341" s="22"/>
      <c r="P341" s="17"/>
    </row>
    <row r="342" spans="1:16" ht="12.75" customHeight="1" x14ac:dyDescent="0.15">
      <c r="A342" s="17"/>
      <c r="B342" s="17"/>
      <c r="C342" s="17"/>
      <c r="E342" s="17"/>
      <c r="F342" s="17"/>
      <c r="G342" s="17"/>
      <c r="H342" s="17"/>
      <c r="I342" s="17"/>
      <c r="J342" s="22"/>
      <c r="K342" s="22"/>
      <c r="L342" s="17"/>
      <c r="M342" s="22"/>
      <c r="N342" s="22"/>
      <c r="P342" s="17"/>
    </row>
    <row r="343" spans="1:16" ht="12.75" customHeight="1" x14ac:dyDescent="0.15">
      <c r="A343" s="17"/>
      <c r="B343" s="17"/>
      <c r="C343" s="17"/>
      <c r="E343" s="17"/>
      <c r="F343" s="17"/>
      <c r="G343" s="17"/>
      <c r="H343" s="17"/>
      <c r="I343" s="17"/>
      <c r="J343" s="22"/>
      <c r="K343" s="22"/>
      <c r="L343" s="17"/>
      <c r="M343" s="22"/>
      <c r="N343" s="22"/>
      <c r="P343" s="17"/>
    </row>
    <row r="344" spans="1:16" ht="12.75" customHeight="1" x14ac:dyDescent="0.15">
      <c r="A344" s="17"/>
      <c r="B344" s="17"/>
      <c r="C344" s="17"/>
      <c r="E344" s="17"/>
      <c r="F344" s="17"/>
      <c r="G344" s="17"/>
      <c r="H344" s="17"/>
      <c r="I344" s="17"/>
      <c r="J344" s="22"/>
      <c r="K344" s="22"/>
      <c r="L344" s="17"/>
      <c r="M344" s="22"/>
      <c r="N344" s="22"/>
      <c r="P344" s="17"/>
    </row>
    <row r="345" spans="1:16" ht="12.75" customHeight="1" x14ac:dyDescent="0.15">
      <c r="A345" s="17"/>
      <c r="B345" s="17"/>
      <c r="C345" s="17"/>
      <c r="E345" s="17"/>
      <c r="F345" s="17"/>
      <c r="G345" s="17"/>
      <c r="H345" s="17"/>
      <c r="I345" s="17"/>
      <c r="J345" s="22"/>
      <c r="K345" s="22"/>
      <c r="L345" s="17"/>
      <c r="M345" s="22"/>
      <c r="N345" s="22"/>
      <c r="P345" s="17"/>
    </row>
    <row r="346" spans="1:16" ht="12.75" customHeight="1" x14ac:dyDescent="0.15">
      <c r="A346" s="17"/>
      <c r="B346" s="17"/>
      <c r="C346" s="17"/>
      <c r="E346" s="17"/>
      <c r="F346" s="17"/>
      <c r="G346" s="17"/>
      <c r="H346" s="17"/>
      <c r="I346" s="17"/>
      <c r="J346" s="22"/>
      <c r="K346" s="22"/>
      <c r="L346" s="17"/>
      <c r="M346" s="22"/>
      <c r="N346" s="22"/>
      <c r="P346" s="17"/>
    </row>
    <row r="347" spans="1:16" ht="12.75" customHeight="1" x14ac:dyDescent="0.15">
      <c r="A347" s="17"/>
      <c r="B347" s="17"/>
      <c r="C347" s="17"/>
      <c r="E347" s="17"/>
      <c r="F347" s="17"/>
      <c r="G347" s="17"/>
      <c r="H347" s="17"/>
      <c r="I347" s="17"/>
      <c r="J347" s="22"/>
      <c r="K347" s="22"/>
      <c r="L347" s="17"/>
      <c r="M347" s="22"/>
      <c r="N347" s="22"/>
      <c r="P347" s="17"/>
    </row>
    <row r="348" spans="1:16" ht="12.75" customHeight="1" x14ac:dyDescent="0.15">
      <c r="A348" s="17"/>
      <c r="B348" s="17"/>
      <c r="C348" s="17"/>
      <c r="E348" s="17"/>
      <c r="F348" s="17"/>
      <c r="G348" s="17"/>
      <c r="H348" s="17"/>
      <c r="I348" s="17"/>
      <c r="J348" s="22"/>
      <c r="K348" s="22"/>
      <c r="L348" s="17"/>
      <c r="M348" s="22"/>
      <c r="N348" s="22"/>
      <c r="P348" s="17"/>
    </row>
    <row r="349" spans="1:16" ht="12.75" customHeight="1" x14ac:dyDescent="0.15">
      <c r="A349" s="17"/>
      <c r="B349" s="17"/>
      <c r="C349" s="17"/>
      <c r="E349" s="17"/>
      <c r="F349" s="17"/>
      <c r="G349" s="17"/>
      <c r="H349" s="17"/>
      <c r="I349" s="17"/>
      <c r="J349" s="22"/>
      <c r="K349" s="22"/>
      <c r="L349" s="17"/>
      <c r="M349" s="22"/>
      <c r="N349" s="22"/>
      <c r="P349" s="17"/>
    </row>
    <row r="350" spans="1:16" ht="12.75" customHeight="1" x14ac:dyDescent="0.15">
      <c r="A350" s="17"/>
      <c r="B350" s="17"/>
      <c r="C350" s="17"/>
      <c r="E350" s="17"/>
      <c r="F350" s="17"/>
      <c r="G350" s="17"/>
      <c r="H350" s="17"/>
      <c r="I350" s="17"/>
      <c r="J350" s="22"/>
      <c r="K350" s="22"/>
      <c r="L350" s="17"/>
      <c r="M350" s="22"/>
      <c r="N350" s="22"/>
      <c r="P350" s="17"/>
    </row>
    <row r="351" spans="1:16" ht="12.75" customHeight="1" x14ac:dyDescent="0.15">
      <c r="A351" s="17"/>
      <c r="B351" s="17"/>
      <c r="C351" s="17"/>
      <c r="E351" s="17"/>
      <c r="F351" s="17"/>
      <c r="G351" s="17"/>
      <c r="H351" s="17"/>
      <c r="I351" s="17"/>
      <c r="J351" s="22"/>
      <c r="K351" s="22"/>
      <c r="L351" s="17"/>
      <c r="M351" s="22"/>
      <c r="N351" s="22"/>
      <c r="P351" s="17"/>
    </row>
    <row r="352" spans="1:16" ht="12.75" customHeight="1" x14ac:dyDescent="0.15">
      <c r="A352" s="17"/>
      <c r="B352" s="17"/>
      <c r="C352" s="17"/>
      <c r="E352" s="17"/>
      <c r="F352" s="17"/>
      <c r="G352" s="17"/>
      <c r="H352" s="17"/>
      <c r="I352" s="17"/>
      <c r="J352" s="22"/>
      <c r="K352" s="22"/>
      <c r="L352" s="17"/>
      <c r="M352" s="22"/>
      <c r="N352" s="22"/>
      <c r="P352" s="17"/>
    </row>
    <row r="353" spans="1:16" ht="12.75" customHeight="1" x14ac:dyDescent="0.15">
      <c r="A353" s="17"/>
      <c r="B353" s="17"/>
      <c r="C353" s="17"/>
      <c r="E353" s="17"/>
      <c r="F353" s="17"/>
      <c r="G353" s="17"/>
      <c r="H353" s="17"/>
      <c r="I353" s="17"/>
      <c r="J353" s="22"/>
      <c r="K353" s="22"/>
      <c r="L353" s="17"/>
      <c r="M353" s="22"/>
      <c r="N353" s="22"/>
      <c r="P353" s="17"/>
    </row>
    <row r="354" spans="1:16" ht="12.75" customHeight="1" x14ac:dyDescent="0.15">
      <c r="A354" s="17"/>
      <c r="B354" s="17"/>
      <c r="C354" s="17"/>
      <c r="E354" s="17"/>
      <c r="F354" s="17"/>
      <c r="G354" s="17"/>
      <c r="H354" s="17"/>
      <c r="I354" s="17"/>
      <c r="J354" s="22"/>
      <c r="K354" s="22"/>
      <c r="L354" s="17"/>
      <c r="M354" s="22"/>
      <c r="N354" s="22"/>
      <c r="P354" s="17"/>
    </row>
    <row r="355" spans="1:16" ht="12.75" customHeight="1" x14ac:dyDescent="0.15">
      <c r="A355" s="17"/>
      <c r="B355" s="17"/>
      <c r="C355" s="17"/>
      <c r="E355" s="17"/>
      <c r="F355" s="17"/>
      <c r="G355" s="17"/>
      <c r="H355" s="17"/>
      <c r="I355" s="17"/>
      <c r="J355" s="22"/>
      <c r="K355" s="22"/>
      <c r="L355" s="17"/>
      <c r="M355" s="22"/>
      <c r="N355" s="22"/>
      <c r="P355" s="17"/>
    </row>
    <row r="356" spans="1:16" ht="12.75" customHeight="1" x14ac:dyDescent="0.15">
      <c r="A356" s="17"/>
      <c r="B356" s="17"/>
      <c r="C356" s="17"/>
      <c r="E356" s="17"/>
      <c r="F356" s="17"/>
      <c r="G356" s="17"/>
      <c r="H356" s="17"/>
      <c r="I356" s="17"/>
      <c r="J356" s="22"/>
      <c r="K356" s="22"/>
      <c r="L356" s="17"/>
      <c r="M356" s="22"/>
      <c r="N356" s="22"/>
      <c r="P356" s="17"/>
    </row>
    <row r="357" spans="1:16" ht="12.75" customHeight="1" x14ac:dyDescent="0.15">
      <c r="A357" s="17"/>
      <c r="B357" s="17"/>
      <c r="C357" s="17"/>
      <c r="E357" s="17"/>
      <c r="F357" s="17"/>
      <c r="G357" s="17"/>
      <c r="H357" s="17"/>
      <c r="I357" s="17"/>
      <c r="J357" s="22"/>
      <c r="K357" s="22"/>
      <c r="L357" s="17"/>
      <c r="M357" s="22"/>
      <c r="N357" s="22"/>
      <c r="P357" s="17"/>
    </row>
    <row r="358" spans="1:16" ht="12.75" customHeight="1" x14ac:dyDescent="0.15">
      <c r="A358" s="17"/>
      <c r="B358" s="17"/>
      <c r="C358" s="17"/>
      <c r="E358" s="17"/>
      <c r="F358" s="17"/>
      <c r="G358" s="17"/>
      <c r="H358" s="17"/>
      <c r="I358" s="17"/>
      <c r="J358" s="22"/>
      <c r="K358" s="22"/>
      <c r="L358" s="17"/>
      <c r="M358" s="22"/>
      <c r="N358" s="22"/>
      <c r="P358" s="17"/>
    </row>
    <row r="359" spans="1:16" ht="12.75" customHeight="1" x14ac:dyDescent="0.15">
      <c r="A359" s="17"/>
      <c r="B359" s="17"/>
      <c r="C359" s="17"/>
      <c r="E359" s="17"/>
      <c r="F359" s="17"/>
      <c r="G359" s="17"/>
      <c r="H359" s="17"/>
      <c r="I359" s="17"/>
      <c r="J359" s="22"/>
      <c r="K359" s="22"/>
      <c r="L359" s="17"/>
      <c r="M359" s="22"/>
      <c r="N359" s="22"/>
      <c r="P359" s="17"/>
    </row>
    <row r="360" spans="1:16" ht="12.75" customHeight="1" x14ac:dyDescent="0.15">
      <c r="A360" s="17"/>
      <c r="B360" s="17"/>
      <c r="C360" s="17"/>
      <c r="E360" s="17"/>
      <c r="F360" s="17"/>
      <c r="G360" s="17"/>
      <c r="H360" s="17"/>
      <c r="I360" s="17"/>
      <c r="J360" s="22"/>
      <c r="K360" s="22"/>
      <c r="L360" s="17"/>
      <c r="M360" s="22"/>
      <c r="N360" s="22"/>
      <c r="P360" s="17"/>
    </row>
    <row r="361" spans="1:16" ht="12.75" customHeight="1" x14ac:dyDescent="0.15">
      <c r="A361" s="17"/>
      <c r="B361" s="17"/>
      <c r="C361" s="17"/>
      <c r="E361" s="17"/>
      <c r="F361" s="17"/>
      <c r="G361" s="17"/>
      <c r="H361" s="17"/>
      <c r="I361" s="17"/>
      <c r="J361" s="22"/>
      <c r="K361" s="22"/>
      <c r="L361" s="17"/>
      <c r="M361" s="22"/>
      <c r="N361" s="22"/>
      <c r="P361" s="17"/>
    </row>
    <row r="362" spans="1:16" ht="12.75" customHeight="1" x14ac:dyDescent="0.15">
      <c r="A362" s="17"/>
      <c r="B362" s="17"/>
      <c r="C362" s="17"/>
      <c r="E362" s="17"/>
      <c r="F362" s="17"/>
      <c r="G362" s="17"/>
      <c r="H362" s="17"/>
      <c r="I362" s="17"/>
      <c r="J362" s="22"/>
      <c r="K362" s="22"/>
      <c r="L362" s="17"/>
      <c r="M362" s="22"/>
      <c r="N362" s="22"/>
      <c r="P362" s="17"/>
    </row>
    <row r="363" spans="1:16" ht="12.75" customHeight="1" x14ac:dyDescent="0.15">
      <c r="A363" s="17"/>
      <c r="B363" s="17"/>
      <c r="C363" s="17"/>
      <c r="E363" s="17"/>
      <c r="F363" s="17"/>
      <c r="G363" s="17"/>
      <c r="H363" s="17"/>
      <c r="I363" s="17"/>
      <c r="J363" s="22"/>
      <c r="K363" s="22"/>
      <c r="L363" s="17"/>
      <c r="M363" s="22"/>
      <c r="N363" s="22"/>
      <c r="P363" s="17"/>
    </row>
    <row r="364" spans="1:16" ht="12.75" customHeight="1" x14ac:dyDescent="0.15">
      <c r="A364" s="17"/>
      <c r="B364" s="17"/>
      <c r="C364" s="17"/>
      <c r="E364" s="17"/>
      <c r="F364" s="17"/>
      <c r="G364" s="17"/>
      <c r="H364" s="17"/>
      <c r="I364" s="17"/>
      <c r="J364" s="22"/>
      <c r="K364" s="22"/>
      <c r="L364" s="17"/>
      <c r="M364" s="22"/>
      <c r="N364" s="22"/>
      <c r="P364" s="17"/>
    </row>
    <row r="365" spans="1:16" ht="12.75" customHeight="1" x14ac:dyDescent="0.15">
      <c r="A365" s="17"/>
      <c r="B365" s="17"/>
      <c r="C365" s="17"/>
      <c r="E365" s="17"/>
      <c r="F365" s="17"/>
      <c r="G365" s="17"/>
      <c r="H365" s="17"/>
      <c r="I365" s="17"/>
      <c r="J365" s="22"/>
      <c r="K365" s="22"/>
      <c r="L365" s="17"/>
      <c r="M365" s="22"/>
      <c r="N365" s="22"/>
      <c r="P365" s="17"/>
    </row>
    <row r="366" spans="1:16" ht="12.75" customHeight="1" x14ac:dyDescent="0.15">
      <c r="A366" s="17"/>
      <c r="B366" s="17"/>
      <c r="C366" s="17"/>
      <c r="E366" s="17"/>
      <c r="F366" s="17"/>
      <c r="G366" s="17"/>
      <c r="H366" s="17"/>
      <c r="I366" s="17"/>
      <c r="J366" s="22"/>
      <c r="K366" s="22"/>
      <c r="L366" s="17"/>
      <c r="M366" s="22"/>
      <c r="N366" s="22"/>
      <c r="P366" s="17"/>
    </row>
    <row r="367" spans="1:16" ht="12.75" customHeight="1" x14ac:dyDescent="0.15">
      <c r="A367" s="17"/>
      <c r="B367" s="17"/>
      <c r="C367" s="17"/>
      <c r="E367" s="17"/>
      <c r="F367" s="17"/>
      <c r="G367" s="17"/>
      <c r="H367" s="17"/>
      <c r="I367" s="17"/>
      <c r="J367" s="22"/>
      <c r="K367" s="22"/>
      <c r="L367" s="17"/>
      <c r="M367" s="22"/>
      <c r="N367" s="22"/>
      <c r="P367" s="17"/>
    </row>
    <row r="368" spans="1:16" ht="12.75" customHeight="1" x14ac:dyDescent="0.15">
      <c r="A368" s="17"/>
      <c r="B368" s="17"/>
      <c r="C368" s="17"/>
      <c r="E368" s="17"/>
      <c r="F368" s="17"/>
      <c r="G368" s="17"/>
      <c r="H368" s="17"/>
      <c r="I368" s="17"/>
      <c r="J368" s="22"/>
      <c r="K368" s="22"/>
      <c r="L368" s="17"/>
      <c r="M368" s="22"/>
      <c r="N368" s="22"/>
      <c r="P368" s="17"/>
    </row>
    <row r="369" spans="1:16" ht="12.75" customHeight="1" x14ac:dyDescent="0.15">
      <c r="A369" s="17"/>
      <c r="B369" s="17"/>
      <c r="C369" s="17"/>
      <c r="E369" s="17"/>
      <c r="F369" s="17"/>
      <c r="G369" s="17"/>
      <c r="H369" s="17"/>
      <c r="I369" s="17"/>
      <c r="J369" s="22"/>
      <c r="K369" s="22"/>
      <c r="L369" s="17"/>
      <c r="M369" s="22"/>
      <c r="N369" s="22"/>
      <c r="P369" s="17"/>
    </row>
    <row r="370" spans="1:16" ht="12.75" customHeight="1" x14ac:dyDescent="0.15">
      <c r="A370" s="17"/>
      <c r="B370" s="17"/>
      <c r="C370" s="17"/>
      <c r="E370" s="17"/>
      <c r="F370" s="17"/>
      <c r="G370" s="17"/>
      <c r="H370" s="17"/>
      <c r="I370" s="17"/>
      <c r="J370" s="22"/>
      <c r="K370" s="22"/>
      <c r="L370" s="17"/>
      <c r="M370" s="22"/>
      <c r="N370" s="22"/>
      <c r="P370" s="17"/>
    </row>
    <row r="371" spans="1:16" ht="12.75" customHeight="1" x14ac:dyDescent="0.15">
      <c r="A371" s="17"/>
      <c r="B371" s="17"/>
      <c r="C371" s="17"/>
      <c r="E371" s="17"/>
      <c r="F371" s="17"/>
      <c r="G371" s="17"/>
      <c r="H371" s="17"/>
      <c r="I371" s="17"/>
      <c r="J371" s="22"/>
      <c r="K371" s="22"/>
      <c r="L371" s="17"/>
      <c r="M371" s="22"/>
      <c r="N371" s="22"/>
      <c r="P371" s="17"/>
    </row>
    <row r="372" spans="1:16" ht="12.75" customHeight="1" x14ac:dyDescent="0.15">
      <c r="A372" s="17"/>
      <c r="B372" s="17"/>
      <c r="C372" s="17"/>
      <c r="E372" s="17"/>
      <c r="F372" s="17"/>
      <c r="G372" s="17"/>
      <c r="H372" s="17"/>
      <c r="I372" s="17"/>
      <c r="J372" s="22"/>
      <c r="K372" s="22"/>
      <c r="L372" s="17"/>
      <c r="M372" s="22"/>
      <c r="N372" s="22"/>
      <c r="P372" s="17"/>
    </row>
    <row r="373" spans="1:16" ht="12.75" customHeight="1" x14ac:dyDescent="0.15">
      <c r="A373" s="17"/>
      <c r="B373" s="17"/>
      <c r="C373" s="17"/>
      <c r="E373" s="17"/>
      <c r="F373" s="17"/>
      <c r="G373" s="17"/>
      <c r="H373" s="17"/>
      <c r="I373" s="17"/>
      <c r="J373" s="22"/>
      <c r="K373" s="22"/>
      <c r="L373" s="17"/>
      <c r="M373" s="22"/>
      <c r="N373" s="22"/>
      <c r="P373" s="17"/>
    </row>
    <row r="374" spans="1:16" ht="12.75" customHeight="1" x14ac:dyDescent="0.15">
      <c r="A374" s="17"/>
      <c r="B374" s="17"/>
      <c r="C374" s="17"/>
      <c r="E374" s="17"/>
      <c r="F374" s="17"/>
      <c r="G374" s="17"/>
      <c r="H374" s="17"/>
      <c r="I374" s="17"/>
      <c r="J374" s="22"/>
      <c r="K374" s="22"/>
      <c r="L374" s="17"/>
      <c r="M374" s="22"/>
      <c r="N374" s="22"/>
      <c r="P374" s="17"/>
    </row>
    <row r="375" spans="1:16" ht="12.75" customHeight="1" x14ac:dyDescent="0.15">
      <c r="A375" s="17"/>
      <c r="B375" s="17"/>
      <c r="C375" s="17"/>
      <c r="E375" s="17"/>
      <c r="F375" s="17"/>
      <c r="G375" s="17"/>
      <c r="H375" s="17"/>
      <c r="I375" s="17"/>
      <c r="J375" s="22"/>
      <c r="K375" s="22"/>
      <c r="L375" s="17"/>
      <c r="M375" s="22"/>
      <c r="N375" s="22"/>
      <c r="P375" s="17"/>
    </row>
    <row r="376" spans="1:16" ht="12.75" customHeight="1" x14ac:dyDescent="0.15">
      <c r="A376" s="17"/>
      <c r="B376" s="17"/>
      <c r="C376" s="17"/>
      <c r="E376" s="17"/>
      <c r="F376" s="17"/>
      <c r="G376" s="17"/>
      <c r="H376" s="17"/>
      <c r="I376" s="17"/>
      <c r="J376" s="22"/>
      <c r="K376" s="22"/>
      <c r="L376" s="17"/>
      <c r="M376" s="22"/>
      <c r="N376" s="22"/>
      <c r="P376" s="17"/>
    </row>
    <row r="377" spans="1:16" ht="12.75" customHeight="1" x14ac:dyDescent="0.15">
      <c r="A377" s="17"/>
      <c r="B377" s="17"/>
      <c r="C377" s="17"/>
      <c r="E377" s="17"/>
      <c r="F377" s="17"/>
      <c r="G377" s="17"/>
      <c r="H377" s="17"/>
      <c r="I377" s="17"/>
      <c r="J377" s="22"/>
      <c r="K377" s="22"/>
      <c r="L377" s="17"/>
      <c r="M377" s="22"/>
      <c r="N377" s="22"/>
      <c r="P377" s="17"/>
    </row>
    <row r="378" spans="1:16" ht="12.75" customHeight="1" x14ac:dyDescent="0.15">
      <c r="A378" s="17"/>
      <c r="B378" s="17"/>
      <c r="C378" s="17"/>
      <c r="E378" s="17"/>
      <c r="F378" s="17"/>
      <c r="G378" s="17"/>
      <c r="H378" s="17"/>
      <c r="I378" s="17"/>
      <c r="J378" s="22"/>
      <c r="K378" s="22"/>
      <c r="L378" s="17"/>
      <c r="M378" s="22"/>
      <c r="N378" s="22"/>
      <c r="P378" s="17"/>
    </row>
    <row r="379" spans="1:16" ht="12.75" customHeight="1" x14ac:dyDescent="0.15">
      <c r="A379" s="17"/>
      <c r="B379" s="17"/>
      <c r="C379" s="17"/>
      <c r="E379" s="17"/>
      <c r="F379" s="17"/>
      <c r="G379" s="17"/>
      <c r="H379" s="17"/>
      <c r="I379" s="17"/>
      <c r="J379" s="22"/>
      <c r="K379" s="22"/>
      <c r="L379" s="17"/>
      <c r="M379" s="22"/>
      <c r="N379" s="22"/>
      <c r="P379" s="17"/>
    </row>
    <row r="380" spans="1:16" ht="12.75" customHeight="1" x14ac:dyDescent="0.15">
      <c r="A380" s="17"/>
      <c r="B380" s="17"/>
      <c r="C380" s="17"/>
      <c r="E380" s="17"/>
      <c r="F380" s="17"/>
      <c r="G380" s="17"/>
      <c r="H380" s="17"/>
      <c r="I380" s="17"/>
      <c r="J380" s="22"/>
      <c r="K380" s="22"/>
      <c r="L380" s="17"/>
      <c r="M380" s="22"/>
      <c r="N380" s="22"/>
      <c r="P380" s="17"/>
    </row>
    <row r="381" spans="1:16" ht="12.75" customHeight="1" x14ac:dyDescent="0.15">
      <c r="A381" s="17"/>
      <c r="B381" s="17"/>
      <c r="C381" s="17"/>
      <c r="E381" s="17"/>
      <c r="F381" s="17"/>
      <c r="G381" s="17"/>
      <c r="H381" s="17"/>
      <c r="I381" s="17"/>
      <c r="J381" s="22"/>
      <c r="K381" s="22"/>
      <c r="L381" s="17"/>
      <c r="M381" s="22"/>
      <c r="N381" s="22"/>
      <c r="P381" s="17"/>
    </row>
    <row r="382" spans="1:16" ht="12.75" customHeight="1" x14ac:dyDescent="0.15">
      <c r="A382" s="17"/>
      <c r="B382" s="17"/>
      <c r="C382" s="17"/>
      <c r="E382" s="17"/>
      <c r="F382" s="17"/>
      <c r="G382" s="17"/>
      <c r="H382" s="17"/>
      <c r="I382" s="17"/>
      <c r="J382" s="22"/>
      <c r="K382" s="22"/>
      <c r="L382" s="17"/>
      <c r="M382" s="22"/>
      <c r="N382" s="22"/>
      <c r="P382" s="17"/>
    </row>
    <row r="383" spans="1:16" ht="12.75" customHeight="1" x14ac:dyDescent="0.15">
      <c r="A383" s="17"/>
      <c r="B383" s="17"/>
      <c r="C383" s="17"/>
      <c r="E383" s="17"/>
      <c r="F383" s="17"/>
      <c r="G383" s="17"/>
      <c r="H383" s="17"/>
      <c r="I383" s="17"/>
      <c r="J383" s="22"/>
      <c r="K383" s="22"/>
      <c r="L383" s="17"/>
      <c r="M383" s="22"/>
      <c r="N383" s="22"/>
      <c r="P383" s="17"/>
    </row>
    <row r="384" spans="1:16" ht="12.75" customHeight="1" x14ac:dyDescent="0.15">
      <c r="A384" s="17"/>
      <c r="B384" s="17"/>
      <c r="C384" s="17"/>
      <c r="E384" s="17"/>
      <c r="F384" s="17"/>
      <c r="G384" s="17"/>
      <c r="H384" s="17"/>
      <c r="I384" s="17"/>
      <c r="J384" s="22"/>
      <c r="K384" s="22"/>
      <c r="L384" s="17"/>
      <c r="M384" s="22"/>
      <c r="N384" s="22"/>
      <c r="P384" s="17"/>
    </row>
    <row r="385" spans="1:16" ht="12.75" customHeight="1" x14ac:dyDescent="0.15">
      <c r="A385" s="17"/>
      <c r="B385" s="17"/>
      <c r="C385" s="17"/>
      <c r="E385" s="17"/>
      <c r="F385" s="17"/>
      <c r="G385" s="17"/>
      <c r="H385" s="17"/>
      <c r="I385" s="17"/>
      <c r="J385" s="22"/>
      <c r="K385" s="22"/>
      <c r="L385" s="17"/>
      <c r="M385" s="22"/>
      <c r="N385" s="22"/>
      <c r="P385" s="17"/>
    </row>
    <row r="386" spans="1:16" ht="12.75" customHeight="1" x14ac:dyDescent="0.15">
      <c r="A386" s="17"/>
      <c r="B386" s="17"/>
      <c r="C386" s="17"/>
      <c r="E386" s="17"/>
      <c r="F386" s="17"/>
      <c r="G386" s="17"/>
      <c r="H386" s="17"/>
      <c r="I386" s="17"/>
      <c r="J386" s="22"/>
      <c r="K386" s="22"/>
      <c r="L386" s="17"/>
      <c r="M386" s="22"/>
      <c r="N386" s="22"/>
      <c r="P386" s="17"/>
    </row>
    <row r="387" spans="1:16" ht="12.75" customHeight="1" x14ac:dyDescent="0.15">
      <c r="A387" s="17"/>
      <c r="B387" s="17"/>
      <c r="C387" s="17"/>
      <c r="E387" s="17"/>
      <c r="F387" s="17"/>
      <c r="G387" s="17"/>
      <c r="H387" s="17"/>
      <c r="I387" s="17"/>
      <c r="J387" s="22"/>
      <c r="K387" s="22"/>
      <c r="L387" s="17"/>
      <c r="M387" s="22"/>
      <c r="N387" s="22"/>
      <c r="P387" s="17"/>
    </row>
    <row r="388" spans="1:16" ht="12.75" customHeight="1" x14ac:dyDescent="0.15">
      <c r="A388" s="17"/>
      <c r="B388" s="17"/>
      <c r="C388" s="17"/>
      <c r="E388" s="17"/>
      <c r="F388" s="17"/>
      <c r="G388" s="17"/>
      <c r="H388" s="17"/>
      <c r="I388" s="17"/>
      <c r="J388" s="22"/>
      <c r="K388" s="22"/>
      <c r="L388" s="17"/>
      <c r="M388" s="22"/>
      <c r="N388" s="22"/>
      <c r="P388" s="17"/>
    </row>
    <row r="389" spans="1:16" ht="12.75" customHeight="1" x14ac:dyDescent="0.15">
      <c r="A389" s="17"/>
      <c r="B389" s="17"/>
      <c r="C389" s="17"/>
      <c r="E389" s="17"/>
      <c r="F389" s="17"/>
      <c r="G389" s="17"/>
      <c r="H389" s="17"/>
      <c r="I389" s="17"/>
      <c r="J389" s="22"/>
      <c r="K389" s="22"/>
      <c r="L389" s="17"/>
      <c r="M389" s="22"/>
      <c r="N389" s="22"/>
      <c r="P389" s="17"/>
    </row>
    <row r="390" spans="1:16" ht="12.75" customHeight="1" x14ac:dyDescent="0.15">
      <c r="A390" s="17"/>
      <c r="B390" s="17"/>
      <c r="C390" s="17"/>
      <c r="E390" s="17"/>
      <c r="F390" s="17"/>
      <c r="G390" s="17"/>
      <c r="H390" s="17"/>
      <c r="I390" s="17"/>
      <c r="J390" s="22"/>
      <c r="K390" s="22"/>
      <c r="L390" s="17"/>
      <c r="M390" s="22"/>
      <c r="N390" s="22"/>
      <c r="P390" s="17"/>
    </row>
    <row r="391" spans="1:16" ht="12.75" customHeight="1" x14ac:dyDescent="0.15">
      <c r="A391" s="17"/>
      <c r="B391" s="17"/>
      <c r="C391" s="17"/>
      <c r="E391" s="17"/>
      <c r="F391" s="17"/>
      <c r="G391" s="17"/>
      <c r="H391" s="17"/>
      <c r="I391" s="17"/>
      <c r="J391" s="22"/>
      <c r="K391" s="22"/>
      <c r="L391" s="17"/>
      <c r="M391" s="22"/>
      <c r="N391" s="22"/>
      <c r="P391" s="17"/>
    </row>
    <row r="392" spans="1:16" ht="12.75" customHeight="1" x14ac:dyDescent="0.15">
      <c r="A392" s="17"/>
      <c r="B392" s="17"/>
      <c r="C392" s="17"/>
      <c r="E392" s="17"/>
      <c r="F392" s="17"/>
      <c r="G392" s="17"/>
      <c r="H392" s="17"/>
      <c r="I392" s="17"/>
      <c r="J392" s="22"/>
      <c r="K392" s="22"/>
      <c r="L392" s="17"/>
      <c r="M392" s="22"/>
      <c r="N392" s="22"/>
      <c r="P392" s="17"/>
    </row>
    <row r="393" spans="1:16" ht="12.75" customHeight="1" x14ac:dyDescent="0.15">
      <c r="A393" s="17"/>
      <c r="B393" s="17"/>
      <c r="C393" s="17"/>
      <c r="E393" s="17"/>
      <c r="F393" s="17"/>
      <c r="G393" s="17"/>
      <c r="H393" s="17"/>
      <c r="I393" s="17"/>
      <c r="J393" s="22"/>
      <c r="K393" s="22"/>
      <c r="L393" s="17"/>
      <c r="M393" s="22"/>
      <c r="N393" s="22"/>
      <c r="P393" s="17"/>
    </row>
    <row r="394" spans="1:16" ht="12.75" customHeight="1" x14ac:dyDescent="0.15">
      <c r="A394" s="17"/>
      <c r="B394" s="17"/>
      <c r="C394" s="17"/>
      <c r="E394" s="17"/>
      <c r="F394" s="17"/>
      <c r="G394" s="17"/>
      <c r="H394" s="17"/>
      <c r="I394" s="17"/>
      <c r="J394" s="22"/>
      <c r="K394" s="22"/>
      <c r="L394" s="17"/>
      <c r="M394" s="22"/>
      <c r="N394" s="22"/>
      <c r="P394" s="17"/>
    </row>
    <row r="395" spans="1:16" ht="12.75" customHeight="1" x14ac:dyDescent="0.15">
      <c r="A395" s="17"/>
      <c r="B395" s="17"/>
      <c r="C395" s="17"/>
      <c r="E395" s="17"/>
      <c r="F395" s="17"/>
      <c r="G395" s="17"/>
      <c r="H395" s="17"/>
      <c r="I395" s="17"/>
      <c r="J395" s="22"/>
      <c r="K395" s="22"/>
      <c r="L395" s="17"/>
      <c r="M395" s="22"/>
      <c r="N395" s="22"/>
      <c r="P395" s="17"/>
    </row>
    <row r="396" spans="1:16" ht="12.75" customHeight="1" x14ac:dyDescent="0.15">
      <c r="A396" s="17"/>
      <c r="B396" s="17"/>
      <c r="C396" s="17"/>
      <c r="E396" s="17"/>
      <c r="F396" s="17"/>
      <c r="G396" s="17"/>
      <c r="H396" s="17"/>
      <c r="I396" s="17"/>
      <c r="J396" s="22"/>
      <c r="K396" s="22"/>
      <c r="L396" s="17"/>
      <c r="M396" s="22"/>
      <c r="N396" s="22"/>
      <c r="P396" s="17"/>
    </row>
    <row r="397" spans="1:16" ht="12.75" customHeight="1" x14ac:dyDescent="0.15">
      <c r="A397" s="17"/>
      <c r="B397" s="17"/>
      <c r="C397" s="17"/>
      <c r="E397" s="17"/>
      <c r="F397" s="17"/>
      <c r="G397" s="17"/>
      <c r="H397" s="17"/>
      <c r="I397" s="17"/>
      <c r="J397" s="22"/>
      <c r="K397" s="22"/>
      <c r="L397" s="17"/>
      <c r="M397" s="22"/>
      <c r="N397" s="22"/>
      <c r="P397" s="17"/>
    </row>
    <row r="398" spans="1:16" ht="12.75" customHeight="1" x14ac:dyDescent="0.15">
      <c r="A398" s="17"/>
      <c r="B398" s="17"/>
      <c r="C398" s="17"/>
      <c r="E398" s="17"/>
      <c r="F398" s="17"/>
      <c r="G398" s="17"/>
      <c r="H398" s="17"/>
      <c r="I398" s="17"/>
      <c r="J398" s="22"/>
      <c r="K398" s="22"/>
      <c r="L398" s="17"/>
      <c r="M398" s="22"/>
      <c r="N398" s="22"/>
      <c r="P398" s="17"/>
    </row>
    <row r="399" spans="1:16" ht="12.75" customHeight="1" x14ac:dyDescent="0.15">
      <c r="A399" s="17"/>
      <c r="B399" s="17"/>
      <c r="C399" s="17"/>
      <c r="E399" s="17"/>
      <c r="F399" s="17"/>
      <c r="G399" s="17"/>
      <c r="H399" s="17"/>
      <c r="I399" s="17"/>
      <c r="J399" s="22"/>
      <c r="K399" s="22"/>
      <c r="L399" s="17"/>
      <c r="M399" s="22"/>
      <c r="N399" s="22"/>
      <c r="P399" s="17"/>
    </row>
    <row r="400" spans="1:16" ht="12.75" customHeight="1" x14ac:dyDescent="0.15">
      <c r="A400" s="17"/>
      <c r="B400" s="17"/>
      <c r="C400" s="17"/>
      <c r="E400" s="17"/>
      <c r="F400" s="17"/>
      <c r="G400" s="17"/>
      <c r="H400" s="17"/>
      <c r="I400" s="17"/>
      <c r="J400" s="22"/>
      <c r="K400" s="22"/>
      <c r="L400" s="17"/>
      <c r="M400" s="22"/>
      <c r="N400" s="22"/>
      <c r="P400" s="17"/>
    </row>
    <row r="401" spans="1:16" ht="12.75" customHeight="1" x14ac:dyDescent="0.15">
      <c r="A401" s="17"/>
      <c r="B401" s="17"/>
      <c r="C401" s="17"/>
      <c r="E401" s="17"/>
      <c r="F401" s="17"/>
      <c r="G401" s="17"/>
      <c r="H401" s="17"/>
      <c r="I401" s="17"/>
      <c r="J401" s="22"/>
      <c r="K401" s="22"/>
      <c r="L401" s="17"/>
      <c r="M401" s="22"/>
      <c r="N401" s="22"/>
      <c r="P401" s="17"/>
    </row>
    <row r="402" spans="1:16" ht="12.75" customHeight="1" x14ac:dyDescent="0.15">
      <c r="A402" s="17"/>
      <c r="B402" s="17"/>
      <c r="C402" s="17"/>
      <c r="E402" s="17"/>
      <c r="F402" s="17"/>
      <c r="G402" s="17"/>
      <c r="H402" s="17"/>
      <c r="I402" s="17"/>
      <c r="J402" s="22"/>
      <c r="K402" s="22"/>
      <c r="L402" s="17"/>
      <c r="M402" s="22"/>
      <c r="N402" s="22"/>
      <c r="P402" s="17"/>
    </row>
    <row r="403" spans="1:16" ht="12.75" customHeight="1" x14ac:dyDescent="0.15">
      <c r="A403" s="17"/>
      <c r="B403" s="17"/>
      <c r="C403" s="17"/>
      <c r="E403" s="17"/>
      <c r="F403" s="17"/>
      <c r="G403" s="17"/>
      <c r="H403" s="17"/>
      <c r="I403" s="17"/>
      <c r="J403" s="22"/>
      <c r="K403" s="22"/>
      <c r="L403" s="17"/>
      <c r="M403" s="22"/>
      <c r="N403" s="22"/>
      <c r="P403" s="17"/>
    </row>
    <row r="404" spans="1:16" ht="12.75" customHeight="1" x14ac:dyDescent="0.15">
      <c r="A404" s="17"/>
      <c r="B404" s="17"/>
      <c r="C404" s="17"/>
      <c r="E404" s="17"/>
      <c r="F404" s="17"/>
      <c r="G404" s="17"/>
      <c r="H404" s="17"/>
      <c r="I404" s="17"/>
      <c r="J404" s="22"/>
      <c r="K404" s="22"/>
      <c r="L404" s="17"/>
      <c r="M404" s="22"/>
      <c r="N404" s="22"/>
      <c r="P404" s="17"/>
    </row>
    <row r="405" spans="1:16" ht="12.75" customHeight="1" x14ac:dyDescent="0.15">
      <c r="A405" s="17"/>
      <c r="B405" s="17"/>
      <c r="C405" s="17"/>
      <c r="E405" s="17"/>
      <c r="F405" s="17"/>
      <c r="G405" s="17"/>
      <c r="H405" s="17"/>
      <c r="I405" s="17"/>
      <c r="J405" s="22"/>
      <c r="K405" s="22"/>
      <c r="L405" s="17"/>
      <c r="M405" s="22"/>
      <c r="N405" s="22"/>
      <c r="P405" s="17"/>
    </row>
    <row r="406" spans="1:16" ht="12.75" customHeight="1" x14ac:dyDescent="0.15">
      <c r="A406" s="17"/>
      <c r="B406" s="17"/>
      <c r="C406" s="17"/>
      <c r="E406" s="17"/>
      <c r="F406" s="17"/>
      <c r="G406" s="17"/>
      <c r="H406" s="17"/>
      <c r="I406" s="17"/>
      <c r="J406" s="22"/>
      <c r="K406" s="22"/>
      <c r="L406" s="17"/>
      <c r="M406" s="22"/>
      <c r="N406" s="22"/>
      <c r="P406" s="17"/>
    </row>
    <row r="407" spans="1:16" ht="12.75" customHeight="1" x14ac:dyDescent="0.15">
      <c r="A407" s="17"/>
      <c r="B407" s="17"/>
      <c r="C407" s="17"/>
      <c r="E407" s="17"/>
      <c r="F407" s="17"/>
      <c r="G407" s="17"/>
      <c r="H407" s="17"/>
      <c r="I407" s="17"/>
      <c r="J407" s="22"/>
      <c r="K407" s="22"/>
      <c r="L407" s="17"/>
      <c r="M407" s="22"/>
      <c r="N407" s="22"/>
      <c r="P407" s="17"/>
    </row>
    <row r="408" spans="1:16" ht="12.75" customHeight="1" x14ac:dyDescent="0.15">
      <c r="A408" s="17"/>
      <c r="B408" s="17"/>
      <c r="C408" s="17"/>
      <c r="E408" s="17"/>
      <c r="F408" s="17"/>
      <c r="G408" s="17"/>
      <c r="H408" s="17"/>
      <c r="I408" s="17"/>
      <c r="J408" s="22"/>
      <c r="K408" s="22"/>
      <c r="L408" s="17"/>
      <c r="M408" s="22"/>
      <c r="N408" s="22"/>
      <c r="P408" s="17"/>
    </row>
    <row r="409" spans="1:16" ht="12.75" customHeight="1" x14ac:dyDescent="0.15">
      <c r="A409" s="17"/>
      <c r="B409" s="17"/>
      <c r="C409" s="17"/>
      <c r="E409" s="17"/>
      <c r="F409" s="17"/>
      <c r="G409" s="17"/>
      <c r="H409" s="17"/>
      <c r="I409" s="17"/>
      <c r="J409" s="22"/>
      <c r="K409" s="22"/>
      <c r="L409" s="17"/>
      <c r="M409" s="22"/>
      <c r="N409" s="22"/>
      <c r="P409" s="17"/>
    </row>
    <row r="410" spans="1:16" ht="12.75" customHeight="1" x14ac:dyDescent="0.15">
      <c r="A410" s="17"/>
      <c r="B410" s="17"/>
      <c r="C410" s="17"/>
      <c r="E410" s="17"/>
      <c r="F410" s="17"/>
      <c r="G410" s="17"/>
      <c r="H410" s="17"/>
      <c r="I410" s="17"/>
      <c r="J410" s="22"/>
      <c r="K410" s="22"/>
      <c r="L410" s="17"/>
      <c r="M410" s="22"/>
      <c r="N410" s="22"/>
      <c r="P410" s="17"/>
    </row>
    <row r="411" spans="1:16" ht="12.75" customHeight="1" x14ac:dyDescent="0.15">
      <c r="A411" s="17"/>
      <c r="B411" s="17"/>
      <c r="C411" s="17"/>
      <c r="E411" s="17"/>
      <c r="F411" s="17"/>
      <c r="G411" s="17"/>
      <c r="H411" s="17"/>
      <c r="I411" s="17"/>
      <c r="J411" s="22"/>
      <c r="K411" s="22"/>
      <c r="L411" s="17"/>
      <c r="M411" s="22"/>
      <c r="N411" s="22"/>
      <c r="P411" s="17"/>
    </row>
    <row r="412" spans="1:16" ht="12.75" customHeight="1" x14ac:dyDescent="0.15">
      <c r="A412" s="17"/>
      <c r="B412" s="17"/>
      <c r="C412" s="17"/>
      <c r="E412" s="17"/>
      <c r="F412" s="17"/>
      <c r="G412" s="17"/>
      <c r="H412" s="17"/>
      <c r="I412" s="17"/>
      <c r="J412" s="22"/>
      <c r="K412" s="22"/>
      <c r="L412" s="17"/>
      <c r="M412" s="22"/>
      <c r="N412" s="22"/>
      <c r="P412" s="17"/>
    </row>
    <row r="413" spans="1:16" ht="12.75" customHeight="1" x14ac:dyDescent="0.15">
      <c r="A413" s="17"/>
      <c r="B413" s="17"/>
      <c r="C413" s="17"/>
      <c r="E413" s="17"/>
      <c r="F413" s="17"/>
      <c r="G413" s="17"/>
      <c r="H413" s="17"/>
      <c r="I413" s="17"/>
      <c r="J413" s="22"/>
      <c r="K413" s="22"/>
      <c r="L413" s="17"/>
      <c r="M413" s="22"/>
      <c r="N413" s="22"/>
      <c r="P413" s="17"/>
    </row>
    <row r="414" spans="1:16" ht="12.75" customHeight="1" x14ac:dyDescent="0.15">
      <c r="A414" s="17"/>
      <c r="B414" s="17"/>
      <c r="C414" s="17"/>
      <c r="E414" s="17"/>
      <c r="F414" s="17"/>
      <c r="G414" s="17"/>
      <c r="H414" s="17"/>
      <c r="I414" s="17"/>
      <c r="J414" s="22"/>
      <c r="K414" s="22"/>
      <c r="L414" s="17"/>
      <c r="M414" s="22"/>
      <c r="N414" s="22"/>
      <c r="P414" s="17"/>
    </row>
    <row r="415" spans="1:16" ht="12.75" customHeight="1" x14ac:dyDescent="0.15">
      <c r="A415" s="17"/>
      <c r="B415" s="17"/>
      <c r="C415" s="17"/>
      <c r="E415" s="17"/>
      <c r="F415" s="17"/>
      <c r="G415" s="17"/>
      <c r="H415" s="17"/>
      <c r="I415" s="17"/>
      <c r="J415" s="22"/>
      <c r="K415" s="22"/>
      <c r="L415" s="17"/>
      <c r="M415" s="22"/>
      <c r="N415" s="22"/>
      <c r="P415" s="17"/>
    </row>
    <row r="416" spans="1:16" ht="12.75" customHeight="1" x14ac:dyDescent="0.15">
      <c r="A416" s="17"/>
      <c r="B416" s="17"/>
      <c r="C416" s="17"/>
      <c r="E416" s="17"/>
      <c r="F416" s="17"/>
      <c r="G416" s="17"/>
      <c r="H416" s="17"/>
      <c r="I416" s="17"/>
      <c r="J416" s="22"/>
      <c r="K416" s="22"/>
      <c r="L416" s="17"/>
      <c r="M416" s="22"/>
      <c r="N416" s="22"/>
      <c r="P416" s="17"/>
    </row>
    <row r="417" spans="1:16" ht="12.75" customHeight="1" x14ac:dyDescent="0.15">
      <c r="A417" s="17"/>
      <c r="B417" s="17"/>
      <c r="C417" s="17"/>
      <c r="E417" s="17"/>
      <c r="F417" s="17"/>
      <c r="G417" s="17"/>
      <c r="H417" s="17"/>
      <c r="I417" s="17"/>
      <c r="J417" s="22"/>
      <c r="K417" s="22"/>
      <c r="L417" s="17"/>
      <c r="M417" s="22"/>
      <c r="N417" s="22"/>
      <c r="P417" s="17"/>
    </row>
    <row r="418" spans="1:16" ht="12.75" customHeight="1" x14ac:dyDescent="0.15">
      <c r="A418" s="17"/>
      <c r="B418" s="17"/>
      <c r="C418" s="17"/>
      <c r="E418" s="17"/>
      <c r="F418" s="17"/>
      <c r="G418" s="17"/>
      <c r="H418" s="17"/>
      <c r="I418" s="17"/>
      <c r="J418" s="22"/>
      <c r="K418" s="22"/>
      <c r="L418" s="17"/>
      <c r="M418" s="22"/>
      <c r="N418" s="22"/>
      <c r="P418" s="17"/>
    </row>
    <row r="419" spans="1:16" ht="12.75" customHeight="1" x14ac:dyDescent="0.15">
      <c r="A419" s="17"/>
      <c r="B419" s="17"/>
      <c r="C419" s="17"/>
      <c r="E419" s="17"/>
      <c r="F419" s="17"/>
      <c r="G419" s="17"/>
      <c r="H419" s="17"/>
      <c r="I419" s="17"/>
      <c r="J419" s="22"/>
      <c r="K419" s="22"/>
      <c r="L419" s="17"/>
      <c r="M419" s="22"/>
      <c r="N419" s="22"/>
      <c r="P419" s="17"/>
    </row>
    <row r="420" spans="1:16" ht="12.75" customHeight="1" x14ac:dyDescent="0.15">
      <c r="A420" s="17"/>
      <c r="B420" s="17"/>
      <c r="C420" s="17"/>
      <c r="E420" s="17"/>
      <c r="F420" s="17"/>
      <c r="G420" s="17"/>
      <c r="H420" s="17"/>
      <c r="I420" s="17"/>
      <c r="J420" s="22"/>
      <c r="K420" s="22"/>
      <c r="L420" s="17"/>
      <c r="M420" s="22"/>
      <c r="N420" s="22"/>
      <c r="P420" s="17"/>
    </row>
    <row r="421" spans="1:16" ht="12.75" customHeight="1" x14ac:dyDescent="0.15">
      <c r="A421" s="17"/>
      <c r="B421" s="17"/>
      <c r="C421" s="17"/>
      <c r="E421" s="17"/>
      <c r="F421" s="17"/>
      <c r="G421" s="17"/>
      <c r="H421" s="17"/>
      <c r="I421" s="17"/>
      <c r="J421" s="22"/>
      <c r="K421" s="22"/>
      <c r="L421" s="17"/>
      <c r="M421" s="22"/>
      <c r="N421" s="22"/>
      <c r="P421" s="17"/>
    </row>
    <row r="422" spans="1:16" ht="12.75" customHeight="1" x14ac:dyDescent="0.15">
      <c r="A422" s="17"/>
      <c r="B422" s="17"/>
      <c r="C422" s="17"/>
      <c r="E422" s="17"/>
      <c r="F422" s="17"/>
      <c r="G422" s="17"/>
      <c r="H422" s="17"/>
      <c r="I422" s="17"/>
      <c r="J422" s="22"/>
      <c r="K422" s="22"/>
      <c r="L422" s="17"/>
      <c r="M422" s="22"/>
      <c r="N422" s="22"/>
      <c r="P422" s="17"/>
    </row>
    <row r="423" spans="1:16" ht="12.75" customHeight="1" x14ac:dyDescent="0.15">
      <c r="A423" s="17"/>
      <c r="B423" s="17"/>
      <c r="C423" s="17"/>
      <c r="E423" s="17"/>
      <c r="F423" s="17"/>
      <c r="G423" s="17"/>
      <c r="H423" s="17"/>
      <c r="I423" s="17"/>
      <c r="J423" s="22"/>
      <c r="K423" s="22"/>
      <c r="L423" s="17"/>
      <c r="M423" s="22"/>
      <c r="N423" s="22"/>
      <c r="P423" s="17"/>
    </row>
    <row r="424" spans="1:16" ht="12.75" customHeight="1" x14ac:dyDescent="0.15">
      <c r="A424" s="17"/>
      <c r="B424" s="17"/>
      <c r="C424" s="17"/>
      <c r="E424" s="17"/>
      <c r="F424" s="17"/>
      <c r="G424" s="17"/>
      <c r="H424" s="17"/>
      <c r="I424" s="17"/>
      <c r="J424" s="22"/>
      <c r="K424" s="22"/>
      <c r="L424" s="17"/>
      <c r="M424" s="22"/>
      <c r="N424" s="22"/>
      <c r="P424" s="17"/>
    </row>
    <row r="425" spans="1:16" ht="12.75" customHeight="1" x14ac:dyDescent="0.15">
      <c r="A425" s="17"/>
      <c r="B425" s="17"/>
      <c r="C425" s="17"/>
      <c r="E425" s="17"/>
      <c r="F425" s="17"/>
      <c r="G425" s="17"/>
      <c r="H425" s="17"/>
      <c r="I425" s="17"/>
      <c r="J425" s="22"/>
      <c r="K425" s="22"/>
      <c r="L425" s="17"/>
      <c r="M425" s="22"/>
      <c r="N425" s="22"/>
      <c r="P425" s="17"/>
    </row>
    <row r="426" spans="1:16" ht="12.75" customHeight="1" x14ac:dyDescent="0.15">
      <c r="A426" s="17"/>
      <c r="B426" s="17"/>
      <c r="C426" s="17"/>
      <c r="E426" s="17"/>
      <c r="F426" s="17"/>
      <c r="G426" s="17"/>
      <c r="H426" s="17"/>
      <c r="I426" s="17"/>
      <c r="J426" s="22"/>
      <c r="K426" s="22"/>
      <c r="L426" s="17"/>
      <c r="M426" s="22"/>
      <c r="N426" s="22"/>
      <c r="P426" s="17"/>
    </row>
    <row r="427" spans="1:16" ht="12.75" customHeight="1" x14ac:dyDescent="0.15">
      <c r="A427" s="17"/>
      <c r="B427" s="17"/>
      <c r="C427" s="17"/>
      <c r="E427" s="17"/>
      <c r="F427" s="17"/>
      <c r="G427" s="17"/>
      <c r="H427" s="17"/>
      <c r="I427" s="17"/>
      <c r="J427" s="22"/>
      <c r="K427" s="22"/>
      <c r="L427" s="17"/>
      <c r="M427" s="22"/>
      <c r="N427" s="22"/>
      <c r="P427" s="17"/>
    </row>
    <row r="428" spans="1:16" ht="12.75" customHeight="1" x14ac:dyDescent="0.15">
      <c r="A428" s="17"/>
      <c r="B428" s="17"/>
      <c r="C428" s="17"/>
      <c r="E428" s="17"/>
      <c r="F428" s="17"/>
      <c r="G428" s="17"/>
      <c r="H428" s="17"/>
      <c r="I428" s="17"/>
      <c r="J428" s="22"/>
      <c r="K428" s="22"/>
      <c r="L428" s="17"/>
      <c r="M428" s="22"/>
      <c r="N428" s="22"/>
      <c r="P428" s="17"/>
    </row>
    <row r="429" spans="1:16" ht="12.75" customHeight="1" x14ac:dyDescent="0.15">
      <c r="A429" s="17"/>
      <c r="B429" s="17"/>
      <c r="C429" s="17"/>
      <c r="E429" s="17"/>
      <c r="F429" s="17"/>
      <c r="G429" s="17"/>
      <c r="H429" s="17"/>
      <c r="I429" s="17"/>
      <c r="J429" s="22"/>
      <c r="K429" s="22"/>
      <c r="L429" s="17"/>
      <c r="M429" s="22"/>
      <c r="N429" s="22"/>
      <c r="P429" s="17"/>
    </row>
    <row r="430" spans="1:16" ht="12.75" customHeight="1" x14ac:dyDescent="0.15">
      <c r="A430" s="17"/>
      <c r="B430" s="17"/>
      <c r="C430" s="17"/>
      <c r="E430" s="17"/>
      <c r="F430" s="17"/>
      <c r="G430" s="17"/>
      <c r="H430" s="17"/>
      <c r="I430" s="17"/>
      <c r="J430" s="22"/>
      <c r="K430" s="22"/>
      <c r="L430" s="17"/>
      <c r="M430" s="22"/>
      <c r="N430" s="22"/>
      <c r="P430" s="17"/>
    </row>
    <row r="431" spans="1:16" ht="12.75" customHeight="1" x14ac:dyDescent="0.15">
      <c r="A431" s="17"/>
      <c r="B431" s="17"/>
      <c r="C431" s="17"/>
      <c r="E431" s="17"/>
      <c r="F431" s="17"/>
      <c r="G431" s="17"/>
      <c r="H431" s="17"/>
      <c r="I431" s="17"/>
      <c r="J431" s="22"/>
      <c r="K431" s="22"/>
      <c r="L431" s="17"/>
      <c r="M431" s="22"/>
      <c r="N431" s="22"/>
      <c r="P431" s="17"/>
    </row>
    <row r="432" spans="1:16" ht="12.75" customHeight="1" x14ac:dyDescent="0.15">
      <c r="A432" s="17"/>
      <c r="B432" s="17"/>
      <c r="C432" s="17"/>
      <c r="E432" s="17"/>
      <c r="F432" s="17"/>
      <c r="G432" s="17"/>
      <c r="H432" s="17"/>
      <c r="I432" s="17"/>
      <c r="J432" s="22"/>
      <c r="K432" s="22"/>
      <c r="L432" s="17"/>
      <c r="M432" s="22"/>
      <c r="N432" s="22"/>
      <c r="P432" s="17"/>
    </row>
    <row r="433" spans="1:16" ht="12.75" customHeight="1" x14ac:dyDescent="0.15">
      <c r="A433" s="17"/>
      <c r="B433" s="17"/>
      <c r="C433" s="17"/>
      <c r="E433" s="17"/>
      <c r="F433" s="17"/>
      <c r="G433" s="17"/>
      <c r="H433" s="17"/>
      <c r="I433" s="17"/>
      <c r="J433" s="22"/>
      <c r="K433" s="22"/>
      <c r="L433" s="17"/>
      <c r="M433" s="22"/>
      <c r="N433" s="22"/>
      <c r="P433" s="17"/>
    </row>
    <row r="434" spans="1:16" ht="12.75" customHeight="1" x14ac:dyDescent="0.15">
      <c r="A434" s="17"/>
      <c r="B434" s="17"/>
      <c r="C434" s="17"/>
      <c r="E434" s="17"/>
      <c r="F434" s="17"/>
      <c r="G434" s="17"/>
      <c r="H434" s="17"/>
      <c r="I434" s="17"/>
      <c r="J434" s="22"/>
      <c r="K434" s="22"/>
      <c r="L434" s="17"/>
      <c r="M434" s="22"/>
      <c r="N434" s="22"/>
      <c r="P434" s="17"/>
    </row>
    <row r="435" spans="1:16" ht="12.75" customHeight="1" x14ac:dyDescent="0.15">
      <c r="A435" s="17"/>
      <c r="B435" s="17"/>
      <c r="C435" s="17"/>
      <c r="E435" s="17"/>
      <c r="F435" s="17"/>
      <c r="G435" s="17"/>
      <c r="H435" s="17"/>
      <c r="I435" s="17"/>
      <c r="J435" s="22"/>
      <c r="K435" s="22"/>
      <c r="L435" s="17"/>
      <c r="M435" s="22"/>
      <c r="N435" s="22"/>
      <c r="P435" s="17"/>
    </row>
    <row r="436" spans="1:16" ht="12.75" customHeight="1" x14ac:dyDescent="0.15">
      <c r="A436" s="17"/>
      <c r="B436" s="17"/>
      <c r="C436" s="17"/>
      <c r="E436" s="17"/>
      <c r="F436" s="17"/>
      <c r="G436" s="17"/>
      <c r="H436" s="17"/>
      <c r="I436" s="17"/>
      <c r="J436" s="22"/>
      <c r="K436" s="22"/>
      <c r="L436" s="17"/>
      <c r="M436" s="22"/>
      <c r="N436" s="22"/>
      <c r="P436" s="17"/>
    </row>
    <row r="437" spans="1:16" ht="12.75" customHeight="1" x14ac:dyDescent="0.15">
      <c r="A437" s="17"/>
      <c r="B437" s="17"/>
      <c r="C437" s="17"/>
      <c r="E437" s="17"/>
      <c r="F437" s="17"/>
      <c r="G437" s="17"/>
      <c r="H437" s="17"/>
      <c r="I437" s="17"/>
      <c r="J437" s="22"/>
      <c r="K437" s="22"/>
      <c r="L437" s="17"/>
      <c r="M437" s="22"/>
      <c r="N437" s="22"/>
      <c r="P437" s="17"/>
    </row>
    <row r="438" spans="1:16" ht="12.75" customHeight="1" x14ac:dyDescent="0.15">
      <c r="A438" s="17"/>
      <c r="B438" s="17"/>
      <c r="C438" s="17"/>
      <c r="E438" s="17"/>
      <c r="F438" s="17"/>
      <c r="G438" s="17"/>
      <c r="H438" s="17"/>
      <c r="I438" s="17"/>
      <c r="J438" s="22"/>
      <c r="K438" s="22"/>
      <c r="L438" s="17"/>
      <c r="M438" s="22"/>
      <c r="N438" s="22"/>
      <c r="P438" s="17"/>
    </row>
    <row r="439" spans="1:16" ht="12.75" customHeight="1" x14ac:dyDescent="0.15">
      <c r="A439" s="17"/>
      <c r="B439" s="17"/>
      <c r="C439" s="17"/>
      <c r="E439" s="17"/>
      <c r="F439" s="17"/>
      <c r="G439" s="17"/>
      <c r="H439" s="17"/>
      <c r="I439" s="17"/>
      <c r="J439" s="22"/>
      <c r="K439" s="22"/>
      <c r="L439" s="17"/>
      <c r="M439" s="22"/>
      <c r="N439" s="22"/>
      <c r="P439" s="17"/>
    </row>
    <row r="440" spans="1:16" ht="12.75" customHeight="1" x14ac:dyDescent="0.15">
      <c r="A440" s="17"/>
      <c r="B440" s="17"/>
      <c r="C440" s="17"/>
      <c r="E440" s="17"/>
      <c r="F440" s="17"/>
      <c r="G440" s="17"/>
      <c r="H440" s="17"/>
      <c r="I440" s="17"/>
      <c r="J440" s="22"/>
      <c r="K440" s="22"/>
      <c r="L440" s="17"/>
      <c r="M440" s="22"/>
      <c r="N440" s="22"/>
      <c r="P440" s="17"/>
    </row>
    <row r="441" spans="1:16" ht="12.75" customHeight="1" x14ac:dyDescent="0.15">
      <c r="A441" s="17"/>
      <c r="B441" s="17"/>
      <c r="C441" s="17"/>
      <c r="E441" s="17"/>
      <c r="F441" s="17"/>
      <c r="G441" s="17"/>
      <c r="H441" s="17"/>
      <c r="I441" s="17"/>
      <c r="J441" s="22"/>
      <c r="K441" s="22"/>
      <c r="L441" s="17"/>
      <c r="M441" s="22"/>
      <c r="N441" s="22"/>
      <c r="P441" s="17"/>
    </row>
    <row r="442" spans="1:16" ht="12.75" customHeight="1" x14ac:dyDescent="0.15">
      <c r="A442" s="17"/>
      <c r="B442" s="17"/>
      <c r="C442" s="17"/>
      <c r="E442" s="17"/>
      <c r="F442" s="17"/>
      <c r="G442" s="17"/>
      <c r="H442" s="17"/>
      <c r="I442" s="17"/>
      <c r="J442" s="22"/>
      <c r="K442" s="22"/>
      <c r="L442" s="17"/>
      <c r="M442" s="22"/>
      <c r="N442" s="22"/>
      <c r="P442" s="17"/>
    </row>
    <row r="443" spans="1:16" ht="12.75" customHeight="1" x14ac:dyDescent="0.15">
      <c r="A443" s="17"/>
      <c r="B443" s="17"/>
      <c r="C443" s="17"/>
      <c r="E443" s="17"/>
      <c r="F443" s="17"/>
      <c r="G443" s="17"/>
      <c r="H443" s="17"/>
      <c r="I443" s="17"/>
      <c r="J443" s="22"/>
      <c r="K443" s="22"/>
      <c r="L443" s="17"/>
      <c r="M443" s="22"/>
      <c r="N443" s="22"/>
      <c r="P443" s="17"/>
    </row>
    <row r="444" spans="1:16" ht="12.75" customHeight="1" x14ac:dyDescent="0.15">
      <c r="A444" s="17"/>
      <c r="B444" s="17"/>
      <c r="C444" s="17"/>
      <c r="E444" s="17"/>
      <c r="F444" s="17"/>
      <c r="G444" s="17"/>
      <c r="H444" s="17"/>
      <c r="I444" s="17"/>
      <c r="J444" s="22"/>
      <c r="K444" s="22"/>
      <c r="L444" s="17"/>
      <c r="M444" s="22"/>
      <c r="N444" s="22"/>
      <c r="P444" s="17"/>
    </row>
    <row r="445" spans="1:16" ht="12.75" customHeight="1" x14ac:dyDescent="0.15">
      <c r="A445" s="17"/>
      <c r="B445" s="17"/>
      <c r="C445" s="17"/>
      <c r="E445" s="17"/>
      <c r="F445" s="17"/>
      <c r="G445" s="17"/>
      <c r="H445" s="17"/>
      <c r="I445" s="17"/>
      <c r="J445" s="22"/>
      <c r="K445" s="22"/>
      <c r="L445" s="17"/>
      <c r="M445" s="22"/>
      <c r="N445" s="22"/>
      <c r="P445" s="17"/>
    </row>
    <row r="446" spans="1:16" ht="12.75" customHeight="1" x14ac:dyDescent="0.15">
      <c r="A446" s="17"/>
      <c r="B446" s="17"/>
      <c r="C446" s="17"/>
      <c r="E446" s="17"/>
      <c r="F446" s="17"/>
      <c r="G446" s="17"/>
      <c r="H446" s="17"/>
      <c r="I446" s="17"/>
      <c r="J446" s="22"/>
      <c r="K446" s="22"/>
      <c r="L446" s="17"/>
      <c r="M446" s="22"/>
      <c r="N446" s="22"/>
      <c r="P446" s="17"/>
    </row>
    <row r="447" spans="1:16" ht="12.75" customHeight="1" x14ac:dyDescent="0.15">
      <c r="A447" s="17"/>
      <c r="B447" s="17"/>
      <c r="C447" s="17"/>
      <c r="E447" s="17"/>
      <c r="F447" s="17"/>
      <c r="G447" s="17"/>
      <c r="H447" s="17"/>
      <c r="I447" s="17"/>
      <c r="J447" s="22"/>
      <c r="K447" s="22"/>
      <c r="L447" s="17"/>
      <c r="M447" s="22"/>
      <c r="N447" s="22"/>
      <c r="P447" s="17"/>
    </row>
    <row r="448" spans="1:16" ht="12.75" customHeight="1" x14ac:dyDescent="0.15">
      <c r="A448" s="17"/>
      <c r="B448" s="17"/>
      <c r="C448" s="17"/>
      <c r="E448" s="17"/>
      <c r="F448" s="17"/>
      <c r="G448" s="17"/>
      <c r="H448" s="17"/>
      <c r="I448" s="17"/>
      <c r="J448" s="22"/>
      <c r="K448" s="22"/>
      <c r="L448" s="17"/>
      <c r="M448" s="22"/>
      <c r="N448" s="22"/>
      <c r="P448" s="17"/>
    </row>
    <row r="449" spans="1:16" ht="12.75" customHeight="1" x14ac:dyDescent="0.15">
      <c r="A449" s="17"/>
      <c r="B449" s="17"/>
      <c r="C449" s="17"/>
      <c r="E449" s="17"/>
      <c r="F449" s="17"/>
      <c r="G449" s="17"/>
      <c r="H449" s="17"/>
      <c r="I449" s="17"/>
      <c r="J449" s="22"/>
      <c r="K449" s="22"/>
      <c r="L449" s="17"/>
      <c r="M449" s="22"/>
      <c r="N449" s="22"/>
      <c r="P449" s="17"/>
    </row>
    <row r="450" spans="1:16" ht="12.75" customHeight="1" x14ac:dyDescent="0.15">
      <c r="A450" s="17"/>
      <c r="B450" s="17"/>
      <c r="C450" s="17"/>
      <c r="E450" s="17"/>
      <c r="F450" s="17"/>
      <c r="G450" s="17"/>
      <c r="H450" s="17"/>
      <c r="I450" s="17"/>
      <c r="J450" s="22"/>
      <c r="K450" s="22"/>
      <c r="L450" s="17"/>
      <c r="M450" s="22"/>
      <c r="N450" s="22"/>
      <c r="P450" s="17"/>
    </row>
    <row r="451" spans="1:16" ht="12.75" customHeight="1" x14ac:dyDescent="0.15">
      <c r="A451" s="17"/>
      <c r="B451" s="17"/>
      <c r="C451" s="17"/>
      <c r="E451" s="17"/>
      <c r="F451" s="17"/>
      <c r="G451" s="17"/>
      <c r="H451" s="17"/>
      <c r="I451" s="17"/>
      <c r="J451" s="22"/>
      <c r="K451" s="22"/>
      <c r="L451" s="17"/>
      <c r="M451" s="22"/>
      <c r="N451" s="22"/>
      <c r="P451" s="17"/>
    </row>
    <row r="452" spans="1:16" ht="12.75" customHeight="1" x14ac:dyDescent="0.15">
      <c r="A452" s="17"/>
      <c r="B452" s="17"/>
      <c r="C452" s="17"/>
      <c r="E452" s="17"/>
      <c r="F452" s="17"/>
      <c r="G452" s="17"/>
      <c r="H452" s="17"/>
      <c r="I452" s="17"/>
      <c r="J452" s="22"/>
      <c r="K452" s="22"/>
      <c r="L452" s="17"/>
      <c r="M452" s="22"/>
      <c r="N452" s="22"/>
      <c r="P452" s="17"/>
    </row>
    <row r="453" spans="1:16" ht="12.75" customHeight="1" x14ac:dyDescent="0.15">
      <c r="A453" s="17"/>
      <c r="B453" s="17"/>
      <c r="C453" s="17"/>
      <c r="E453" s="17"/>
      <c r="F453" s="17"/>
      <c r="G453" s="17"/>
      <c r="H453" s="17"/>
      <c r="I453" s="17"/>
      <c r="J453" s="22"/>
      <c r="K453" s="22"/>
      <c r="L453" s="17"/>
      <c r="M453" s="22"/>
      <c r="N453" s="22"/>
      <c r="P453" s="17"/>
    </row>
    <row r="454" spans="1:16" ht="12.75" customHeight="1" x14ac:dyDescent="0.15">
      <c r="A454" s="17"/>
      <c r="B454" s="17"/>
      <c r="C454" s="17"/>
      <c r="E454" s="17"/>
      <c r="F454" s="17"/>
      <c r="G454" s="17"/>
      <c r="H454" s="17"/>
      <c r="I454" s="17"/>
      <c r="J454" s="22"/>
      <c r="K454" s="22"/>
      <c r="L454" s="17"/>
      <c r="M454" s="22"/>
      <c r="N454" s="22"/>
      <c r="P454" s="17"/>
    </row>
    <row r="455" spans="1:16" ht="12.75" customHeight="1" x14ac:dyDescent="0.15">
      <c r="A455" s="17"/>
      <c r="B455" s="17"/>
      <c r="C455" s="17"/>
      <c r="E455" s="17"/>
      <c r="F455" s="17"/>
      <c r="G455" s="17"/>
      <c r="H455" s="17"/>
      <c r="I455" s="17"/>
      <c r="J455" s="22"/>
      <c r="K455" s="22"/>
      <c r="L455" s="17"/>
      <c r="M455" s="22"/>
      <c r="N455" s="22"/>
      <c r="P455" s="17"/>
    </row>
    <row r="456" spans="1:16" ht="12.75" customHeight="1" x14ac:dyDescent="0.15">
      <c r="A456" s="17"/>
      <c r="B456" s="17"/>
      <c r="C456" s="17"/>
      <c r="E456" s="17"/>
      <c r="F456" s="17"/>
      <c r="G456" s="17"/>
      <c r="H456" s="17"/>
      <c r="I456" s="17"/>
      <c r="J456" s="22"/>
      <c r="K456" s="22"/>
      <c r="L456" s="17"/>
      <c r="M456" s="22"/>
      <c r="N456" s="22"/>
      <c r="P456" s="17"/>
    </row>
    <row r="457" spans="1:16" ht="12.75" customHeight="1" x14ac:dyDescent="0.15">
      <c r="A457" s="17"/>
      <c r="B457" s="17"/>
      <c r="C457" s="17"/>
      <c r="E457" s="17"/>
      <c r="F457" s="17"/>
      <c r="G457" s="17"/>
      <c r="H457" s="17"/>
      <c r="I457" s="17"/>
      <c r="J457" s="22"/>
      <c r="K457" s="22"/>
      <c r="L457" s="17"/>
      <c r="M457" s="22"/>
      <c r="N457" s="22"/>
      <c r="P457" s="17"/>
    </row>
    <row r="458" spans="1:16" ht="12.75" customHeight="1" x14ac:dyDescent="0.15">
      <c r="A458" s="17"/>
      <c r="B458" s="17"/>
      <c r="C458" s="17"/>
      <c r="E458" s="17"/>
      <c r="F458" s="17"/>
      <c r="G458" s="17"/>
      <c r="H458" s="17"/>
      <c r="I458" s="17"/>
      <c r="J458" s="22"/>
      <c r="K458" s="22"/>
      <c r="L458" s="17"/>
      <c r="M458" s="22"/>
      <c r="N458" s="22"/>
      <c r="P458" s="17"/>
    </row>
    <row r="459" spans="1:16" ht="12.75" customHeight="1" x14ac:dyDescent="0.15">
      <c r="A459" s="17"/>
      <c r="B459" s="17"/>
      <c r="C459" s="17"/>
      <c r="E459" s="17"/>
      <c r="F459" s="17"/>
      <c r="G459" s="17"/>
      <c r="H459" s="17"/>
      <c r="I459" s="17"/>
      <c r="J459" s="22"/>
      <c r="K459" s="22"/>
      <c r="L459" s="17"/>
      <c r="M459" s="22"/>
      <c r="N459" s="22"/>
      <c r="P459" s="17"/>
    </row>
    <row r="460" spans="1:16" ht="12.75" customHeight="1" x14ac:dyDescent="0.15">
      <c r="A460" s="17"/>
      <c r="B460" s="17"/>
      <c r="C460" s="17"/>
      <c r="E460" s="17"/>
      <c r="F460" s="17"/>
      <c r="G460" s="17"/>
      <c r="H460" s="17"/>
      <c r="I460" s="17"/>
      <c r="J460" s="22"/>
      <c r="K460" s="22"/>
      <c r="L460" s="17"/>
      <c r="M460" s="22"/>
      <c r="N460" s="22"/>
      <c r="P460" s="17"/>
    </row>
    <row r="461" spans="1:16" ht="12.75" customHeight="1" x14ac:dyDescent="0.15">
      <c r="A461" s="17"/>
      <c r="B461" s="17"/>
      <c r="C461" s="17"/>
      <c r="E461" s="17"/>
      <c r="F461" s="17"/>
      <c r="G461" s="17"/>
      <c r="H461" s="17"/>
      <c r="I461" s="17"/>
      <c r="J461" s="22"/>
      <c r="K461" s="22"/>
      <c r="L461" s="17"/>
      <c r="M461" s="22"/>
      <c r="N461" s="22"/>
      <c r="P461" s="17"/>
    </row>
    <row r="462" spans="1:16" ht="12.75" customHeight="1" x14ac:dyDescent="0.15">
      <c r="A462" s="17"/>
      <c r="B462" s="17"/>
      <c r="C462" s="17"/>
      <c r="E462" s="17"/>
      <c r="F462" s="17"/>
      <c r="G462" s="17"/>
      <c r="H462" s="17"/>
      <c r="I462" s="17"/>
      <c r="J462" s="22"/>
      <c r="K462" s="22"/>
      <c r="L462" s="17"/>
      <c r="M462" s="22"/>
      <c r="N462" s="22"/>
      <c r="P462" s="17"/>
    </row>
    <row r="463" spans="1:16" ht="12.75" customHeight="1" x14ac:dyDescent="0.15">
      <c r="A463" s="17"/>
      <c r="B463" s="17"/>
      <c r="C463" s="17"/>
      <c r="E463" s="17"/>
      <c r="F463" s="17"/>
      <c r="G463" s="17"/>
      <c r="H463" s="17"/>
      <c r="I463" s="17"/>
      <c r="J463" s="22"/>
      <c r="K463" s="22"/>
      <c r="L463" s="17"/>
      <c r="M463" s="22"/>
      <c r="N463" s="22"/>
      <c r="P463" s="17"/>
    </row>
    <row r="464" spans="1:16" ht="12.75" customHeight="1" x14ac:dyDescent="0.15">
      <c r="A464" s="17"/>
      <c r="B464" s="17"/>
      <c r="C464" s="17"/>
      <c r="E464" s="17"/>
      <c r="F464" s="17"/>
      <c r="G464" s="17"/>
      <c r="H464" s="17"/>
      <c r="I464" s="17"/>
      <c r="J464" s="22"/>
      <c r="K464" s="22"/>
      <c r="L464" s="17"/>
      <c r="M464" s="22"/>
      <c r="N464" s="22"/>
      <c r="P464" s="17"/>
    </row>
    <row r="465" spans="1:16" ht="12.75" customHeight="1" x14ac:dyDescent="0.15">
      <c r="A465" s="17"/>
      <c r="B465" s="17"/>
      <c r="C465" s="17"/>
      <c r="E465" s="17"/>
      <c r="F465" s="17"/>
      <c r="G465" s="17"/>
      <c r="H465" s="17"/>
      <c r="I465" s="17"/>
      <c r="J465" s="22"/>
      <c r="K465" s="22"/>
      <c r="L465" s="17"/>
      <c r="M465" s="22"/>
      <c r="N465" s="22"/>
      <c r="P465" s="17"/>
    </row>
    <row r="466" spans="1:16" ht="12.75" customHeight="1" x14ac:dyDescent="0.15">
      <c r="A466" s="17"/>
      <c r="B466" s="17"/>
      <c r="C466" s="17"/>
      <c r="E466" s="17"/>
      <c r="F466" s="17"/>
      <c r="G466" s="17"/>
      <c r="H466" s="17"/>
      <c r="I466" s="17"/>
      <c r="J466" s="22"/>
      <c r="K466" s="22"/>
      <c r="L466" s="17"/>
      <c r="M466" s="22"/>
      <c r="N466" s="22"/>
      <c r="P466" s="17"/>
    </row>
    <row r="467" spans="1:16" ht="12.75" customHeight="1" x14ac:dyDescent="0.15">
      <c r="A467" s="17"/>
      <c r="B467" s="17"/>
      <c r="C467" s="17"/>
      <c r="E467" s="17"/>
      <c r="F467" s="17"/>
      <c r="G467" s="17"/>
      <c r="H467" s="17"/>
      <c r="I467" s="17"/>
      <c r="J467" s="22"/>
      <c r="K467" s="22"/>
      <c r="L467" s="17"/>
      <c r="M467" s="22"/>
      <c r="N467" s="22"/>
      <c r="P467" s="17"/>
    </row>
    <row r="468" spans="1:16" ht="12.75" customHeight="1" x14ac:dyDescent="0.15">
      <c r="A468" s="17"/>
      <c r="B468" s="17"/>
      <c r="C468" s="17"/>
      <c r="E468" s="17"/>
      <c r="F468" s="17"/>
      <c r="G468" s="17"/>
      <c r="H468" s="17"/>
      <c r="I468" s="17"/>
      <c r="J468" s="22"/>
      <c r="K468" s="22"/>
      <c r="L468" s="17"/>
      <c r="M468" s="22"/>
      <c r="N468" s="22"/>
      <c r="P468" s="17"/>
    </row>
    <row r="469" spans="1:16" ht="12.75" customHeight="1" x14ac:dyDescent="0.15">
      <c r="A469" s="17"/>
      <c r="B469" s="17"/>
      <c r="C469" s="17"/>
      <c r="E469" s="17"/>
      <c r="F469" s="17"/>
      <c r="G469" s="17"/>
      <c r="H469" s="17"/>
      <c r="I469" s="17"/>
      <c r="J469" s="22"/>
      <c r="K469" s="22"/>
      <c r="L469" s="17"/>
      <c r="M469" s="22"/>
      <c r="N469" s="22"/>
      <c r="P469" s="17"/>
    </row>
    <row r="470" spans="1:16" ht="12.75" customHeight="1" x14ac:dyDescent="0.15">
      <c r="A470" s="17"/>
      <c r="B470" s="17"/>
      <c r="C470" s="17"/>
      <c r="E470" s="17"/>
      <c r="F470" s="17"/>
      <c r="G470" s="17"/>
      <c r="H470" s="17"/>
      <c r="I470" s="17"/>
      <c r="J470" s="22"/>
      <c r="K470" s="22"/>
      <c r="L470" s="17"/>
      <c r="M470" s="22"/>
      <c r="N470" s="22"/>
      <c r="P470" s="17"/>
    </row>
    <row r="471" spans="1:16" ht="12.75" customHeight="1" x14ac:dyDescent="0.15">
      <c r="A471" s="17"/>
      <c r="B471" s="17"/>
      <c r="C471" s="17"/>
      <c r="E471" s="17"/>
      <c r="F471" s="17"/>
      <c r="G471" s="17"/>
      <c r="H471" s="17"/>
      <c r="I471" s="17"/>
      <c r="J471" s="22"/>
      <c r="K471" s="22"/>
      <c r="L471" s="17"/>
      <c r="M471" s="22"/>
      <c r="N471" s="22"/>
      <c r="P471" s="17"/>
    </row>
    <row r="472" spans="1:16" ht="12.75" customHeight="1" x14ac:dyDescent="0.15">
      <c r="A472" s="17"/>
      <c r="B472" s="17"/>
      <c r="C472" s="17"/>
      <c r="E472" s="17"/>
      <c r="F472" s="17"/>
      <c r="G472" s="17"/>
      <c r="H472" s="17"/>
      <c r="I472" s="17"/>
      <c r="J472" s="22"/>
      <c r="K472" s="22"/>
      <c r="L472" s="17"/>
      <c r="M472" s="22"/>
      <c r="N472" s="22"/>
      <c r="P472" s="17"/>
    </row>
    <row r="473" spans="1:16" ht="12.75" customHeight="1" x14ac:dyDescent="0.15">
      <c r="A473" s="17"/>
      <c r="B473" s="17"/>
      <c r="C473" s="17"/>
      <c r="E473" s="17"/>
      <c r="F473" s="17"/>
      <c r="G473" s="17"/>
      <c r="H473" s="17"/>
      <c r="I473" s="17"/>
      <c r="J473" s="22"/>
      <c r="K473" s="22"/>
      <c r="L473" s="17"/>
      <c r="M473" s="22"/>
      <c r="N473" s="22"/>
      <c r="P473" s="17"/>
    </row>
    <row r="474" spans="1:16" ht="12.75" customHeight="1" x14ac:dyDescent="0.15">
      <c r="A474" s="17"/>
      <c r="B474" s="17"/>
      <c r="C474" s="17"/>
      <c r="E474" s="17"/>
      <c r="F474" s="17"/>
      <c r="G474" s="17"/>
      <c r="H474" s="17"/>
      <c r="I474" s="17"/>
      <c r="J474" s="22"/>
      <c r="K474" s="22"/>
      <c r="L474" s="17"/>
      <c r="M474" s="22"/>
      <c r="N474" s="22"/>
      <c r="P474" s="17"/>
    </row>
    <row r="475" spans="1:16" ht="12.75" customHeight="1" x14ac:dyDescent="0.15">
      <c r="A475" s="17"/>
      <c r="B475" s="17"/>
      <c r="C475" s="17"/>
      <c r="E475" s="17"/>
      <c r="F475" s="17"/>
      <c r="G475" s="17"/>
      <c r="H475" s="17"/>
      <c r="I475" s="17"/>
      <c r="J475" s="22"/>
      <c r="K475" s="22"/>
      <c r="L475" s="17"/>
      <c r="M475" s="22"/>
      <c r="N475" s="22"/>
      <c r="P475" s="17"/>
    </row>
    <row r="476" spans="1:16" ht="12.75" customHeight="1" x14ac:dyDescent="0.15">
      <c r="A476" s="17"/>
      <c r="B476" s="17"/>
      <c r="C476" s="17"/>
      <c r="E476" s="17"/>
      <c r="F476" s="17"/>
      <c r="G476" s="17"/>
      <c r="H476" s="17"/>
      <c r="I476" s="17"/>
      <c r="J476" s="22"/>
      <c r="K476" s="22"/>
      <c r="L476" s="17"/>
      <c r="M476" s="22"/>
      <c r="N476" s="22"/>
      <c r="P476" s="17"/>
    </row>
    <row r="477" spans="1:16" ht="12.75" customHeight="1" x14ac:dyDescent="0.15">
      <c r="A477" s="17"/>
      <c r="B477" s="17"/>
      <c r="C477" s="17"/>
      <c r="E477" s="17"/>
      <c r="F477" s="17"/>
      <c r="G477" s="17"/>
      <c r="H477" s="17"/>
      <c r="I477" s="17"/>
      <c r="J477" s="22"/>
      <c r="K477" s="22"/>
      <c r="L477" s="17"/>
      <c r="M477" s="22"/>
      <c r="N477" s="22"/>
      <c r="P477" s="17"/>
    </row>
    <row r="478" spans="1:16" ht="12.75" customHeight="1" x14ac:dyDescent="0.15">
      <c r="A478" s="17"/>
      <c r="B478" s="17"/>
      <c r="C478" s="17"/>
      <c r="E478" s="17"/>
      <c r="F478" s="17"/>
      <c r="G478" s="17"/>
      <c r="H478" s="17"/>
      <c r="I478" s="17"/>
      <c r="J478" s="22"/>
      <c r="K478" s="22"/>
      <c r="L478" s="17"/>
      <c r="M478" s="22"/>
      <c r="N478" s="22"/>
      <c r="P478" s="17"/>
    </row>
    <row r="479" spans="1:16" ht="12.75" customHeight="1" x14ac:dyDescent="0.15">
      <c r="A479" s="17"/>
      <c r="B479" s="17"/>
      <c r="C479" s="17"/>
      <c r="E479" s="17"/>
      <c r="F479" s="17"/>
      <c r="G479" s="17"/>
      <c r="H479" s="17"/>
      <c r="I479" s="17"/>
      <c r="J479" s="22"/>
      <c r="K479" s="22"/>
      <c r="L479" s="17"/>
      <c r="M479" s="22"/>
      <c r="N479" s="22"/>
      <c r="P479" s="17"/>
    </row>
    <row r="480" spans="1:16" ht="12.75" customHeight="1" x14ac:dyDescent="0.15">
      <c r="A480" s="17"/>
      <c r="B480" s="17"/>
      <c r="C480" s="17"/>
      <c r="E480" s="17"/>
      <c r="F480" s="17"/>
      <c r="G480" s="17"/>
      <c r="H480" s="17"/>
      <c r="I480" s="17"/>
      <c r="J480" s="22"/>
      <c r="K480" s="22"/>
      <c r="L480" s="17"/>
      <c r="M480" s="22"/>
      <c r="N480" s="22"/>
      <c r="P480" s="17"/>
    </row>
    <row r="481" spans="1:16" ht="12.75" customHeight="1" x14ac:dyDescent="0.15">
      <c r="A481" s="17"/>
      <c r="B481" s="17"/>
      <c r="C481" s="17"/>
      <c r="E481" s="17"/>
      <c r="F481" s="17"/>
      <c r="G481" s="17"/>
      <c r="H481" s="17"/>
      <c r="I481" s="17"/>
      <c r="J481" s="22"/>
      <c r="K481" s="22"/>
      <c r="L481" s="17"/>
      <c r="M481" s="22"/>
      <c r="N481" s="22"/>
      <c r="P481" s="17"/>
    </row>
    <row r="482" spans="1:16" ht="12.75" customHeight="1" x14ac:dyDescent="0.15">
      <c r="A482" s="17"/>
      <c r="B482" s="17"/>
      <c r="C482" s="17"/>
      <c r="E482" s="17"/>
      <c r="F482" s="17"/>
      <c r="G482" s="17"/>
      <c r="H482" s="17"/>
      <c r="I482" s="17"/>
      <c r="J482" s="22"/>
      <c r="K482" s="22"/>
      <c r="L482" s="17"/>
      <c r="M482" s="22"/>
      <c r="N482" s="22"/>
      <c r="P482" s="17"/>
    </row>
    <row r="483" spans="1:16" ht="12.75" customHeight="1" x14ac:dyDescent="0.15">
      <c r="A483" s="17"/>
      <c r="B483" s="17"/>
      <c r="C483" s="17"/>
      <c r="E483" s="17"/>
      <c r="F483" s="17"/>
      <c r="G483" s="17"/>
      <c r="H483" s="17"/>
      <c r="I483" s="17"/>
      <c r="J483" s="22"/>
      <c r="K483" s="22"/>
      <c r="L483" s="17"/>
      <c r="M483" s="22"/>
      <c r="N483" s="22"/>
      <c r="P483" s="17"/>
    </row>
    <row r="484" spans="1:16" ht="12.75" customHeight="1" x14ac:dyDescent="0.15">
      <c r="A484" s="17"/>
      <c r="B484" s="17"/>
      <c r="C484" s="17"/>
      <c r="E484" s="17"/>
      <c r="F484" s="17"/>
      <c r="G484" s="17"/>
      <c r="H484" s="17"/>
      <c r="I484" s="17"/>
      <c r="J484" s="22"/>
      <c r="K484" s="22"/>
      <c r="L484" s="17"/>
      <c r="M484" s="22"/>
      <c r="N484" s="22"/>
      <c r="P484" s="17"/>
    </row>
    <row r="485" spans="1:16" ht="12.75" customHeight="1" x14ac:dyDescent="0.15">
      <c r="A485" s="17"/>
      <c r="B485" s="17"/>
      <c r="C485" s="17"/>
      <c r="E485" s="17"/>
      <c r="F485" s="17"/>
      <c r="G485" s="17"/>
      <c r="H485" s="17"/>
      <c r="I485" s="17"/>
      <c r="J485" s="22"/>
      <c r="K485" s="22"/>
      <c r="L485" s="17"/>
      <c r="M485" s="22"/>
      <c r="N485" s="22"/>
      <c r="P485" s="17"/>
    </row>
    <row r="486" spans="1:16" ht="12.75" customHeight="1" x14ac:dyDescent="0.15">
      <c r="A486" s="17"/>
      <c r="B486" s="17"/>
      <c r="C486" s="17"/>
      <c r="E486" s="17"/>
      <c r="F486" s="17"/>
      <c r="G486" s="17"/>
      <c r="H486" s="17"/>
      <c r="I486" s="17"/>
      <c r="J486" s="22"/>
      <c r="K486" s="22"/>
      <c r="L486" s="17"/>
      <c r="M486" s="22"/>
      <c r="N486" s="22"/>
      <c r="P486" s="17"/>
    </row>
    <row r="487" spans="1:16" ht="12.75" customHeight="1" x14ac:dyDescent="0.15">
      <c r="A487" s="17"/>
      <c r="B487" s="17"/>
      <c r="C487" s="17"/>
      <c r="E487" s="17"/>
      <c r="F487" s="17"/>
      <c r="G487" s="17"/>
      <c r="H487" s="17"/>
      <c r="I487" s="17"/>
      <c r="J487" s="22"/>
      <c r="K487" s="22"/>
      <c r="L487" s="17"/>
      <c r="M487" s="22"/>
      <c r="N487" s="22"/>
      <c r="P487" s="17"/>
    </row>
    <row r="488" spans="1:16" ht="12.75" customHeight="1" x14ac:dyDescent="0.15">
      <c r="A488" s="17"/>
      <c r="B488" s="17"/>
      <c r="C488" s="17"/>
      <c r="E488" s="17"/>
      <c r="F488" s="17"/>
      <c r="G488" s="17"/>
      <c r="H488" s="17"/>
      <c r="I488" s="17"/>
      <c r="J488" s="22"/>
      <c r="K488" s="22"/>
      <c r="L488" s="17"/>
      <c r="M488" s="22"/>
      <c r="N488" s="22"/>
      <c r="P488" s="17"/>
    </row>
    <row r="489" spans="1:16" ht="12.75" customHeight="1" x14ac:dyDescent="0.15">
      <c r="A489" s="17"/>
      <c r="B489" s="17"/>
      <c r="C489" s="17"/>
      <c r="E489" s="17"/>
      <c r="F489" s="17"/>
      <c r="G489" s="17"/>
      <c r="H489" s="17"/>
      <c r="I489" s="17"/>
      <c r="J489" s="22"/>
      <c r="K489" s="22"/>
      <c r="L489" s="17"/>
      <c r="M489" s="22"/>
      <c r="N489" s="22"/>
      <c r="P489" s="17"/>
    </row>
    <row r="490" spans="1:16" ht="12.75" customHeight="1" x14ac:dyDescent="0.15">
      <c r="A490" s="17"/>
      <c r="B490" s="17"/>
      <c r="C490" s="17"/>
      <c r="E490" s="17"/>
      <c r="F490" s="17"/>
      <c r="G490" s="17"/>
      <c r="H490" s="17"/>
      <c r="I490" s="17"/>
      <c r="J490" s="22"/>
      <c r="K490" s="22"/>
      <c r="L490" s="17"/>
      <c r="M490" s="22"/>
      <c r="N490" s="22"/>
      <c r="P490" s="17"/>
    </row>
    <row r="491" spans="1:16" ht="12.75" customHeight="1" x14ac:dyDescent="0.15">
      <c r="A491" s="17"/>
      <c r="B491" s="17"/>
      <c r="C491" s="17"/>
      <c r="E491" s="17"/>
      <c r="F491" s="17"/>
      <c r="G491" s="17"/>
      <c r="H491" s="17"/>
      <c r="I491" s="17"/>
      <c r="J491" s="22"/>
      <c r="K491" s="22"/>
      <c r="L491" s="17"/>
      <c r="M491" s="22"/>
      <c r="N491" s="22"/>
      <c r="P491" s="17"/>
    </row>
    <row r="492" spans="1:16" ht="12.75" customHeight="1" x14ac:dyDescent="0.15">
      <c r="A492" s="17"/>
      <c r="B492" s="17"/>
      <c r="C492" s="17"/>
      <c r="E492" s="17"/>
      <c r="F492" s="17"/>
      <c r="G492" s="17"/>
      <c r="H492" s="17"/>
      <c r="I492" s="17"/>
      <c r="J492" s="22"/>
      <c r="K492" s="22"/>
      <c r="L492" s="17"/>
      <c r="M492" s="22"/>
      <c r="N492" s="22"/>
      <c r="P492" s="17"/>
    </row>
    <row r="493" spans="1:16" ht="12.75" customHeight="1" x14ac:dyDescent="0.15">
      <c r="A493" s="17"/>
      <c r="B493" s="17"/>
      <c r="C493" s="17"/>
      <c r="E493" s="17"/>
      <c r="F493" s="17"/>
      <c r="G493" s="17"/>
      <c r="H493" s="17"/>
      <c r="I493" s="17"/>
      <c r="J493" s="22"/>
      <c r="K493" s="22"/>
      <c r="L493" s="17"/>
      <c r="M493" s="22"/>
      <c r="N493" s="22"/>
      <c r="P493" s="17"/>
    </row>
    <row r="494" spans="1:16" ht="12.75" customHeight="1" x14ac:dyDescent="0.15">
      <c r="A494" s="17"/>
      <c r="B494" s="17"/>
      <c r="C494" s="17"/>
      <c r="E494" s="17"/>
      <c r="F494" s="17"/>
      <c r="G494" s="17"/>
      <c r="H494" s="17"/>
      <c r="I494" s="17"/>
      <c r="J494" s="22"/>
      <c r="K494" s="22"/>
      <c r="L494" s="17"/>
      <c r="M494" s="22"/>
      <c r="N494" s="22"/>
      <c r="P494" s="17"/>
    </row>
    <row r="495" spans="1:16" ht="12.75" customHeight="1" x14ac:dyDescent="0.15">
      <c r="A495" s="17"/>
      <c r="B495" s="17"/>
      <c r="C495" s="17"/>
      <c r="E495" s="17"/>
      <c r="F495" s="17"/>
      <c r="G495" s="17"/>
      <c r="H495" s="17"/>
      <c r="I495" s="17"/>
      <c r="J495" s="22"/>
      <c r="K495" s="22"/>
      <c r="L495" s="17"/>
      <c r="M495" s="22"/>
      <c r="N495" s="22"/>
      <c r="P495" s="17"/>
    </row>
    <row r="496" spans="1:16" ht="12.75" customHeight="1" x14ac:dyDescent="0.15">
      <c r="A496" s="17"/>
      <c r="B496" s="17"/>
      <c r="C496" s="17"/>
      <c r="E496" s="17"/>
      <c r="F496" s="17"/>
      <c r="G496" s="17"/>
      <c r="H496" s="17"/>
      <c r="I496" s="17"/>
      <c r="J496" s="22"/>
      <c r="K496" s="22"/>
      <c r="L496" s="17"/>
      <c r="M496" s="22"/>
      <c r="N496" s="22"/>
      <c r="P496" s="17"/>
    </row>
    <row r="497" spans="1:16" ht="12.75" customHeight="1" x14ac:dyDescent="0.15">
      <c r="A497" s="17"/>
      <c r="B497" s="17"/>
      <c r="C497" s="17"/>
      <c r="E497" s="17"/>
      <c r="F497" s="17"/>
      <c r="G497" s="17"/>
      <c r="H497" s="17"/>
      <c r="I497" s="17"/>
      <c r="J497" s="22"/>
      <c r="K497" s="22"/>
      <c r="L497" s="17"/>
      <c r="M497" s="22"/>
      <c r="N497" s="22"/>
      <c r="P497" s="17"/>
    </row>
    <row r="498" spans="1:16" ht="12.75" customHeight="1" x14ac:dyDescent="0.15">
      <c r="A498" s="17"/>
      <c r="B498" s="17"/>
      <c r="C498" s="17"/>
      <c r="E498" s="17"/>
      <c r="F498" s="17"/>
      <c r="G498" s="17"/>
      <c r="H498" s="17"/>
      <c r="I498" s="17"/>
      <c r="J498" s="22"/>
      <c r="K498" s="22"/>
      <c r="L498" s="17"/>
      <c r="M498" s="22"/>
      <c r="N498" s="22"/>
      <c r="P498" s="17"/>
    </row>
    <row r="499" spans="1:16" ht="12.75" customHeight="1" x14ac:dyDescent="0.15">
      <c r="A499" s="17"/>
      <c r="B499" s="17"/>
      <c r="C499" s="17"/>
      <c r="E499" s="17"/>
      <c r="F499" s="17"/>
      <c r="G499" s="17"/>
      <c r="H499" s="17"/>
      <c r="I499" s="17"/>
      <c r="J499" s="22"/>
      <c r="K499" s="22"/>
      <c r="L499" s="17"/>
      <c r="M499" s="22"/>
      <c r="N499" s="22"/>
      <c r="P499" s="17"/>
    </row>
    <row r="500" spans="1:16" ht="12.75" customHeight="1" x14ac:dyDescent="0.15">
      <c r="A500" s="17"/>
      <c r="B500" s="17"/>
      <c r="C500" s="17"/>
      <c r="E500" s="17"/>
      <c r="F500" s="17"/>
      <c r="G500" s="17"/>
      <c r="H500" s="17"/>
      <c r="I500" s="17"/>
      <c r="J500" s="22"/>
      <c r="K500" s="22"/>
      <c r="L500" s="17"/>
      <c r="M500" s="22"/>
      <c r="N500" s="22"/>
      <c r="P500" s="17"/>
    </row>
    <row r="501" spans="1:16" ht="12.75" customHeight="1" x14ac:dyDescent="0.15">
      <c r="A501" s="17"/>
      <c r="B501" s="17"/>
      <c r="C501" s="17"/>
      <c r="E501" s="17"/>
      <c r="F501" s="17"/>
      <c r="G501" s="17"/>
      <c r="H501" s="17"/>
      <c r="I501" s="17"/>
      <c r="J501" s="22"/>
      <c r="K501" s="22"/>
      <c r="L501" s="17"/>
      <c r="M501" s="22"/>
      <c r="N501" s="22"/>
      <c r="P501" s="17"/>
    </row>
    <row r="502" spans="1:16" ht="12.75" customHeight="1" x14ac:dyDescent="0.15">
      <c r="A502" s="17"/>
      <c r="B502" s="17"/>
      <c r="C502" s="17"/>
      <c r="E502" s="17"/>
      <c r="F502" s="17"/>
      <c r="G502" s="17"/>
      <c r="H502" s="17"/>
      <c r="I502" s="17"/>
      <c r="J502" s="22"/>
      <c r="K502" s="22"/>
      <c r="L502" s="17"/>
      <c r="M502" s="22"/>
      <c r="N502" s="22"/>
      <c r="P502" s="17"/>
    </row>
    <row r="503" spans="1:16" ht="12.75" customHeight="1" x14ac:dyDescent="0.15">
      <c r="A503" s="17"/>
      <c r="B503" s="17"/>
      <c r="C503" s="17"/>
      <c r="E503" s="17"/>
      <c r="F503" s="17"/>
      <c r="G503" s="17"/>
      <c r="H503" s="17"/>
      <c r="I503" s="17"/>
      <c r="J503" s="22"/>
      <c r="K503" s="22"/>
      <c r="L503" s="17"/>
      <c r="M503" s="22"/>
      <c r="N503" s="22"/>
      <c r="P503" s="17"/>
    </row>
    <row r="504" spans="1:16" ht="12.75" customHeight="1" x14ac:dyDescent="0.15">
      <c r="A504" s="17"/>
      <c r="B504" s="17"/>
      <c r="C504" s="17"/>
      <c r="E504" s="17"/>
      <c r="F504" s="17"/>
      <c r="G504" s="17"/>
      <c r="H504" s="17"/>
      <c r="I504" s="17"/>
      <c r="J504" s="22"/>
      <c r="K504" s="22"/>
      <c r="L504" s="17"/>
      <c r="M504" s="22"/>
      <c r="N504" s="22"/>
      <c r="P504" s="17"/>
    </row>
    <row r="505" spans="1:16" ht="12.75" customHeight="1" x14ac:dyDescent="0.15">
      <c r="A505" s="17"/>
      <c r="B505" s="17"/>
      <c r="C505" s="17"/>
      <c r="E505" s="17"/>
      <c r="F505" s="17"/>
      <c r="G505" s="17"/>
      <c r="H505" s="17"/>
      <c r="I505" s="17"/>
      <c r="J505" s="22"/>
      <c r="K505" s="22"/>
      <c r="L505" s="17"/>
      <c r="M505" s="22"/>
      <c r="N505" s="22"/>
      <c r="P505" s="17"/>
    </row>
    <row r="506" spans="1:16" ht="12.75" customHeight="1" x14ac:dyDescent="0.15">
      <c r="A506" s="17"/>
      <c r="B506" s="17"/>
      <c r="C506" s="17"/>
      <c r="E506" s="17"/>
      <c r="F506" s="17"/>
      <c r="G506" s="17"/>
      <c r="H506" s="17"/>
      <c r="I506" s="17"/>
      <c r="J506" s="22"/>
      <c r="K506" s="22"/>
      <c r="L506" s="17"/>
      <c r="M506" s="22"/>
      <c r="N506" s="22"/>
      <c r="P506" s="17"/>
    </row>
    <row r="507" spans="1:16" ht="12.75" customHeight="1" x14ac:dyDescent="0.15">
      <c r="A507" s="17"/>
      <c r="B507" s="17"/>
      <c r="C507" s="17"/>
      <c r="E507" s="17"/>
      <c r="F507" s="17"/>
      <c r="G507" s="17"/>
      <c r="H507" s="17"/>
      <c r="I507" s="17"/>
      <c r="J507" s="22"/>
      <c r="K507" s="22"/>
      <c r="L507" s="17"/>
      <c r="M507" s="22"/>
      <c r="N507" s="22"/>
      <c r="P507" s="17"/>
    </row>
    <row r="508" spans="1:16" ht="12.75" customHeight="1" x14ac:dyDescent="0.15">
      <c r="A508" s="17"/>
      <c r="B508" s="17"/>
      <c r="C508" s="17"/>
      <c r="E508" s="17"/>
      <c r="F508" s="17"/>
      <c r="G508" s="17"/>
      <c r="H508" s="17"/>
      <c r="I508" s="17"/>
      <c r="J508" s="22"/>
      <c r="K508" s="22"/>
      <c r="L508" s="17"/>
      <c r="M508" s="22"/>
      <c r="N508" s="22"/>
      <c r="P508" s="17"/>
    </row>
    <row r="509" spans="1:16" ht="12.75" customHeight="1" x14ac:dyDescent="0.15">
      <c r="A509" s="17"/>
      <c r="B509" s="17"/>
      <c r="C509" s="17"/>
      <c r="E509" s="17"/>
      <c r="F509" s="17"/>
      <c r="G509" s="17"/>
      <c r="H509" s="17"/>
      <c r="I509" s="17"/>
      <c r="J509" s="22"/>
      <c r="K509" s="22"/>
      <c r="L509" s="17"/>
      <c r="M509" s="22"/>
      <c r="N509" s="22"/>
      <c r="P509" s="17"/>
    </row>
    <row r="510" spans="1:16" ht="12.75" customHeight="1" x14ac:dyDescent="0.15">
      <c r="A510" s="17"/>
      <c r="B510" s="17"/>
      <c r="C510" s="17"/>
      <c r="E510" s="17"/>
      <c r="F510" s="17"/>
      <c r="G510" s="17"/>
      <c r="H510" s="17"/>
      <c r="I510" s="17"/>
      <c r="J510" s="22"/>
      <c r="K510" s="22"/>
      <c r="L510" s="17"/>
      <c r="M510" s="22"/>
      <c r="N510" s="22"/>
      <c r="P510" s="17"/>
    </row>
    <row r="511" spans="1:16" ht="12.75" customHeight="1" x14ac:dyDescent="0.15">
      <c r="A511" s="17"/>
      <c r="B511" s="17"/>
      <c r="C511" s="17"/>
      <c r="E511" s="17"/>
      <c r="F511" s="17"/>
      <c r="G511" s="17"/>
      <c r="H511" s="17"/>
      <c r="I511" s="17"/>
      <c r="J511" s="22"/>
      <c r="K511" s="22"/>
      <c r="L511" s="17"/>
      <c r="M511" s="22"/>
      <c r="N511" s="22"/>
      <c r="P511" s="17"/>
    </row>
    <row r="512" spans="1:16" ht="12.75" customHeight="1" x14ac:dyDescent="0.15">
      <c r="A512" s="17"/>
      <c r="B512" s="17"/>
      <c r="C512" s="17"/>
      <c r="E512" s="17"/>
      <c r="F512" s="17"/>
      <c r="G512" s="17"/>
      <c r="H512" s="17"/>
      <c r="I512" s="17"/>
      <c r="J512" s="22"/>
      <c r="K512" s="22"/>
      <c r="L512" s="17"/>
      <c r="M512" s="22"/>
      <c r="N512" s="22"/>
      <c r="P512" s="17"/>
    </row>
    <row r="513" spans="1:16" ht="12.75" customHeight="1" x14ac:dyDescent="0.15">
      <c r="A513" s="17"/>
      <c r="B513" s="17"/>
      <c r="C513" s="17"/>
      <c r="E513" s="17"/>
      <c r="F513" s="17"/>
      <c r="G513" s="17"/>
      <c r="H513" s="17"/>
      <c r="I513" s="17"/>
      <c r="J513" s="22"/>
      <c r="K513" s="22"/>
      <c r="L513" s="17"/>
      <c r="M513" s="22"/>
      <c r="N513" s="22"/>
      <c r="P513" s="17"/>
    </row>
    <row r="514" spans="1:16" ht="12.75" customHeight="1" x14ac:dyDescent="0.15">
      <c r="A514" s="17"/>
      <c r="B514" s="17"/>
      <c r="C514" s="17"/>
      <c r="E514" s="17"/>
      <c r="F514" s="17"/>
      <c r="G514" s="17"/>
      <c r="H514" s="17"/>
      <c r="I514" s="17"/>
      <c r="J514" s="22"/>
      <c r="K514" s="22"/>
      <c r="L514" s="17"/>
      <c r="M514" s="22"/>
      <c r="N514" s="22"/>
      <c r="P514" s="17"/>
    </row>
    <row r="515" spans="1:16" ht="12.75" customHeight="1" x14ac:dyDescent="0.15">
      <c r="A515" s="17"/>
      <c r="B515" s="17"/>
      <c r="C515" s="17"/>
      <c r="E515" s="17"/>
      <c r="F515" s="17"/>
      <c r="G515" s="17"/>
      <c r="H515" s="17"/>
      <c r="I515" s="17"/>
      <c r="J515" s="22"/>
      <c r="K515" s="22"/>
      <c r="L515" s="17"/>
      <c r="M515" s="22"/>
      <c r="N515" s="22"/>
      <c r="P515" s="17"/>
    </row>
    <row r="516" spans="1:16" ht="12.75" customHeight="1" x14ac:dyDescent="0.15">
      <c r="A516" s="17"/>
      <c r="B516" s="17"/>
      <c r="C516" s="17"/>
      <c r="E516" s="17"/>
      <c r="F516" s="17"/>
      <c r="G516" s="17"/>
      <c r="H516" s="17"/>
      <c r="I516" s="17"/>
      <c r="J516" s="22"/>
      <c r="K516" s="22"/>
      <c r="L516" s="17"/>
      <c r="M516" s="22"/>
      <c r="N516" s="22"/>
      <c r="P516" s="17"/>
    </row>
    <row r="517" spans="1:16" ht="12.75" customHeight="1" x14ac:dyDescent="0.15">
      <c r="A517" s="17"/>
      <c r="B517" s="17"/>
      <c r="C517" s="17"/>
      <c r="E517" s="17"/>
      <c r="F517" s="17"/>
      <c r="G517" s="17"/>
      <c r="H517" s="17"/>
      <c r="I517" s="17"/>
      <c r="J517" s="22"/>
      <c r="K517" s="22"/>
      <c r="L517" s="17"/>
      <c r="M517" s="22"/>
      <c r="N517" s="22"/>
      <c r="P517" s="17"/>
    </row>
    <row r="518" spans="1:16" ht="12.75" customHeight="1" x14ac:dyDescent="0.15">
      <c r="A518" s="17"/>
      <c r="B518" s="17"/>
      <c r="C518" s="17"/>
      <c r="E518" s="17"/>
      <c r="F518" s="17"/>
      <c r="G518" s="17"/>
      <c r="H518" s="17"/>
      <c r="I518" s="17"/>
      <c r="J518" s="22"/>
      <c r="K518" s="22"/>
      <c r="L518" s="17"/>
      <c r="M518" s="22"/>
      <c r="N518" s="22"/>
      <c r="P518" s="17"/>
    </row>
    <row r="519" spans="1:16" ht="12.75" customHeight="1" x14ac:dyDescent="0.15">
      <c r="A519" s="17"/>
      <c r="B519" s="17"/>
      <c r="C519" s="17"/>
      <c r="E519" s="17"/>
      <c r="F519" s="17"/>
      <c r="G519" s="17"/>
      <c r="H519" s="17"/>
      <c r="I519" s="17"/>
      <c r="J519" s="22"/>
      <c r="K519" s="22"/>
      <c r="L519" s="17"/>
      <c r="M519" s="22"/>
      <c r="N519" s="22"/>
      <c r="P519" s="17"/>
    </row>
    <row r="520" spans="1:16" ht="12.75" customHeight="1" x14ac:dyDescent="0.15">
      <c r="A520" s="17"/>
      <c r="B520" s="17"/>
      <c r="C520" s="17"/>
      <c r="E520" s="17"/>
      <c r="F520" s="17"/>
      <c r="G520" s="17"/>
      <c r="H520" s="17"/>
      <c r="I520" s="17"/>
      <c r="J520" s="22"/>
      <c r="K520" s="22"/>
      <c r="L520" s="17"/>
      <c r="M520" s="22"/>
      <c r="N520" s="22"/>
      <c r="P520" s="17"/>
    </row>
    <row r="521" spans="1:16" ht="12.75" customHeight="1" x14ac:dyDescent="0.15">
      <c r="A521" s="17"/>
      <c r="B521" s="17"/>
      <c r="C521" s="17"/>
      <c r="E521" s="17"/>
      <c r="F521" s="17"/>
      <c r="G521" s="17"/>
      <c r="H521" s="17"/>
      <c r="I521" s="17"/>
      <c r="J521" s="22"/>
      <c r="K521" s="22"/>
      <c r="L521" s="17"/>
      <c r="M521" s="22"/>
      <c r="N521" s="22"/>
      <c r="P521" s="17"/>
    </row>
    <row r="522" spans="1:16" ht="12.75" customHeight="1" x14ac:dyDescent="0.15">
      <c r="A522" s="17"/>
      <c r="B522" s="17"/>
      <c r="C522" s="17"/>
      <c r="E522" s="17"/>
      <c r="F522" s="17"/>
      <c r="G522" s="17"/>
      <c r="H522" s="17"/>
      <c r="I522" s="17"/>
      <c r="J522" s="22"/>
      <c r="K522" s="22"/>
      <c r="L522" s="17"/>
      <c r="M522" s="22"/>
      <c r="N522" s="22"/>
      <c r="P522" s="17"/>
    </row>
    <row r="523" spans="1:16" ht="12.75" customHeight="1" x14ac:dyDescent="0.15">
      <c r="A523" s="17"/>
      <c r="B523" s="17"/>
      <c r="C523" s="17"/>
      <c r="E523" s="17"/>
      <c r="F523" s="17"/>
      <c r="G523" s="17"/>
      <c r="H523" s="17"/>
      <c r="I523" s="17"/>
      <c r="J523" s="22"/>
      <c r="K523" s="22"/>
      <c r="L523" s="17"/>
      <c r="M523" s="22"/>
      <c r="N523" s="22"/>
      <c r="P523" s="17"/>
    </row>
    <row r="524" spans="1:16" ht="12.75" customHeight="1" x14ac:dyDescent="0.15">
      <c r="A524" s="17"/>
      <c r="B524" s="17"/>
      <c r="C524" s="17"/>
      <c r="E524" s="17"/>
      <c r="F524" s="17"/>
      <c r="G524" s="17"/>
      <c r="H524" s="17"/>
      <c r="I524" s="17"/>
      <c r="J524" s="22"/>
      <c r="K524" s="22"/>
      <c r="L524" s="17"/>
      <c r="M524" s="22"/>
      <c r="N524" s="22"/>
      <c r="P524" s="17"/>
    </row>
    <row r="525" spans="1:16" ht="12.75" customHeight="1" x14ac:dyDescent="0.15">
      <c r="A525" s="17"/>
      <c r="B525" s="17"/>
      <c r="C525" s="17"/>
      <c r="E525" s="17"/>
      <c r="F525" s="17"/>
      <c r="G525" s="17"/>
      <c r="H525" s="17"/>
      <c r="I525" s="17"/>
      <c r="J525" s="22"/>
      <c r="K525" s="22"/>
      <c r="L525" s="17"/>
      <c r="M525" s="22"/>
      <c r="N525" s="22"/>
      <c r="P525" s="17"/>
    </row>
    <row r="526" spans="1:16" ht="12.75" customHeight="1" x14ac:dyDescent="0.15">
      <c r="A526" s="17"/>
      <c r="B526" s="17"/>
      <c r="C526" s="17"/>
      <c r="E526" s="17"/>
      <c r="F526" s="17"/>
      <c r="G526" s="17"/>
      <c r="H526" s="17"/>
      <c r="I526" s="17"/>
      <c r="J526" s="22"/>
      <c r="K526" s="22"/>
      <c r="L526" s="17"/>
      <c r="M526" s="22"/>
      <c r="N526" s="22"/>
      <c r="P526" s="17"/>
    </row>
    <row r="527" spans="1:16" ht="12.75" customHeight="1" x14ac:dyDescent="0.15">
      <c r="A527" s="17"/>
      <c r="B527" s="17"/>
      <c r="C527" s="17"/>
      <c r="E527" s="17"/>
      <c r="F527" s="17"/>
      <c r="G527" s="17"/>
      <c r="H527" s="17"/>
      <c r="I527" s="17"/>
      <c r="J527" s="22"/>
      <c r="K527" s="22"/>
      <c r="L527" s="17"/>
      <c r="M527" s="22"/>
      <c r="N527" s="22"/>
      <c r="P527" s="17"/>
    </row>
    <row r="528" spans="1:16" ht="12.75" customHeight="1" x14ac:dyDescent="0.15">
      <c r="A528" s="17"/>
      <c r="B528" s="17"/>
      <c r="C528" s="17"/>
      <c r="E528" s="17"/>
      <c r="F528" s="17"/>
      <c r="G528" s="17"/>
      <c r="H528" s="17"/>
      <c r="I528" s="17"/>
      <c r="J528" s="22"/>
      <c r="K528" s="22"/>
      <c r="L528" s="17"/>
      <c r="M528" s="22"/>
      <c r="N528" s="22"/>
      <c r="P528" s="17"/>
    </row>
    <row r="529" spans="1:16" ht="12.75" customHeight="1" x14ac:dyDescent="0.15">
      <c r="A529" s="17"/>
      <c r="B529" s="17"/>
      <c r="C529" s="17"/>
      <c r="E529" s="17"/>
      <c r="F529" s="17"/>
      <c r="G529" s="17"/>
      <c r="H529" s="17"/>
      <c r="I529" s="17"/>
      <c r="J529" s="22"/>
      <c r="K529" s="22"/>
      <c r="L529" s="17"/>
      <c r="M529" s="22"/>
      <c r="N529" s="22"/>
      <c r="P529" s="17"/>
    </row>
    <row r="530" spans="1:16" ht="12.75" customHeight="1" x14ac:dyDescent="0.15">
      <c r="A530" s="17"/>
      <c r="B530" s="17"/>
      <c r="C530" s="17"/>
      <c r="E530" s="17"/>
      <c r="F530" s="17"/>
      <c r="G530" s="17"/>
      <c r="H530" s="17"/>
      <c r="I530" s="17"/>
      <c r="J530" s="22"/>
      <c r="K530" s="22"/>
      <c r="L530" s="17"/>
      <c r="M530" s="22"/>
      <c r="N530" s="22"/>
      <c r="P530" s="17"/>
    </row>
    <row r="531" spans="1:16" ht="12.75" customHeight="1" x14ac:dyDescent="0.15">
      <c r="A531" s="17"/>
      <c r="B531" s="17"/>
      <c r="C531" s="17"/>
      <c r="E531" s="17"/>
      <c r="F531" s="17"/>
      <c r="G531" s="17"/>
      <c r="H531" s="17"/>
      <c r="I531" s="17"/>
      <c r="J531" s="22"/>
      <c r="K531" s="22"/>
      <c r="L531" s="17"/>
      <c r="M531" s="22"/>
      <c r="N531" s="22"/>
      <c r="P531" s="17"/>
    </row>
    <row r="532" spans="1:16" ht="12.75" customHeight="1" x14ac:dyDescent="0.15">
      <c r="A532" s="17"/>
      <c r="B532" s="17"/>
      <c r="C532" s="17"/>
      <c r="E532" s="17"/>
      <c r="F532" s="17"/>
      <c r="G532" s="17"/>
      <c r="H532" s="17"/>
      <c r="I532" s="17"/>
      <c r="J532" s="22"/>
      <c r="K532" s="22"/>
      <c r="L532" s="17"/>
      <c r="M532" s="22"/>
      <c r="N532" s="22"/>
      <c r="P532" s="17"/>
    </row>
    <row r="533" spans="1:16" ht="12.75" customHeight="1" x14ac:dyDescent="0.15">
      <c r="A533" s="17"/>
      <c r="B533" s="17"/>
      <c r="C533" s="17"/>
      <c r="E533" s="17"/>
      <c r="F533" s="17"/>
      <c r="G533" s="17"/>
      <c r="H533" s="17"/>
      <c r="I533" s="17"/>
      <c r="J533" s="22"/>
      <c r="K533" s="22"/>
      <c r="L533" s="17"/>
      <c r="M533" s="22"/>
      <c r="N533" s="22"/>
      <c r="P533" s="17"/>
    </row>
    <row r="534" spans="1:16" ht="12.75" customHeight="1" x14ac:dyDescent="0.15">
      <c r="A534" s="17"/>
      <c r="B534" s="17"/>
      <c r="C534" s="17"/>
      <c r="E534" s="17"/>
      <c r="F534" s="17"/>
      <c r="G534" s="17"/>
      <c r="H534" s="17"/>
      <c r="I534" s="17"/>
      <c r="J534" s="22"/>
      <c r="K534" s="22"/>
      <c r="L534" s="17"/>
      <c r="M534" s="22"/>
      <c r="N534" s="22"/>
      <c r="P534" s="17"/>
    </row>
    <row r="535" spans="1:16" ht="12.75" customHeight="1" x14ac:dyDescent="0.15">
      <c r="A535" s="17"/>
      <c r="B535" s="17"/>
      <c r="C535" s="17"/>
      <c r="E535" s="17"/>
      <c r="F535" s="17"/>
      <c r="G535" s="17"/>
      <c r="H535" s="17"/>
      <c r="I535" s="17"/>
      <c r="J535" s="22"/>
      <c r="K535" s="22"/>
      <c r="L535" s="17"/>
      <c r="M535" s="22"/>
      <c r="N535" s="22"/>
      <c r="P535" s="17"/>
    </row>
    <row r="536" spans="1:16" ht="12.75" customHeight="1" x14ac:dyDescent="0.15">
      <c r="A536" s="17"/>
      <c r="B536" s="17"/>
      <c r="C536" s="17"/>
      <c r="E536" s="17"/>
      <c r="F536" s="17"/>
      <c r="G536" s="17"/>
      <c r="H536" s="17"/>
      <c r="I536" s="17"/>
      <c r="J536" s="22"/>
      <c r="K536" s="22"/>
      <c r="L536" s="17"/>
      <c r="M536" s="22"/>
      <c r="N536" s="22"/>
      <c r="P536" s="17"/>
    </row>
    <row r="537" spans="1:16" ht="12.75" customHeight="1" x14ac:dyDescent="0.15">
      <c r="A537" s="17"/>
      <c r="B537" s="17"/>
      <c r="C537" s="17"/>
      <c r="E537" s="17"/>
      <c r="F537" s="17"/>
      <c r="G537" s="17"/>
      <c r="H537" s="17"/>
      <c r="I537" s="17"/>
      <c r="J537" s="22"/>
      <c r="K537" s="22"/>
      <c r="L537" s="17"/>
      <c r="M537" s="22"/>
      <c r="N537" s="22"/>
      <c r="P537" s="17"/>
    </row>
    <row r="538" spans="1:16" ht="12.75" customHeight="1" x14ac:dyDescent="0.15">
      <c r="A538" s="17"/>
      <c r="B538" s="17"/>
      <c r="C538" s="17"/>
      <c r="E538" s="17"/>
      <c r="F538" s="17"/>
      <c r="G538" s="17"/>
      <c r="H538" s="17"/>
      <c r="I538" s="17"/>
      <c r="J538" s="22"/>
      <c r="K538" s="22"/>
      <c r="L538" s="17"/>
      <c r="M538" s="22"/>
      <c r="N538" s="22"/>
      <c r="P538" s="17"/>
    </row>
    <row r="539" spans="1:16" ht="12.75" customHeight="1" x14ac:dyDescent="0.15">
      <c r="A539" s="17"/>
      <c r="B539" s="17"/>
      <c r="C539" s="17"/>
      <c r="E539" s="17"/>
      <c r="F539" s="17"/>
      <c r="G539" s="17"/>
      <c r="H539" s="17"/>
      <c r="I539" s="17"/>
      <c r="J539" s="22"/>
      <c r="K539" s="22"/>
      <c r="L539" s="17"/>
      <c r="M539" s="22"/>
      <c r="N539" s="22"/>
      <c r="P539" s="17"/>
    </row>
    <row r="540" spans="1:16" ht="12.75" customHeight="1" x14ac:dyDescent="0.15">
      <c r="A540" s="17"/>
      <c r="B540" s="17"/>
      <c r="C540" s="17"/>
      <c r="E540" s="17"/>
      <c r="F540" s="17"/>
      <c r="G540" s="17"/>
      <c r="H540" s="17"/>
      <c r="I540" s="17"/>
      <c r="J540" s="22"/>
      <c r="K540" s="22"/>
      <c r="L540" s="17"/>
      <c r="M540" s="22"/>
      <c r="N540" s="22"/>
      <c r="P540" s="17"/>
    </row>
    <row r="541" spans="1:16" ht="12.75" customHeight="1" x14ac:dyDescent="0.15">
      <c r="A541" s="17"/>
      <c r="B541" s="17"/>
      <c r="C541" s="17"/>
      <c r="E541" s="17"/>
      <c r="F541" s="17"/>
      <c r="G541" s="17"/>
      <c r="H541" s="17"/>
      <c r="I541" s="17"/>
      <c r="J541" s="22"/>
      <c r="K541" s="22"/>
      <c r="L541" s="17"/>
      <c r="M541" s="22"/>
      <c r="N541" s="22"/>
      <c r="P541" s="17"/>
    </row>
    <row r="542" spans="1:16" ht="12.75" customHeight="1" x14ac:dyDescent="0.15">
      <c r="A542" s="17"/>
      <c r="B542" s="17"/>
      <c r="C542" s="17"/>
      <c r="E542" s="17"/>
      <c r="F542" s="17"/>
      <c r="G542" s="17"/>
      <c r="H542" s="17"/>
      <c r="I542" s="17"/>
      <c r="J542" s="22"/>
      <c r="K542" s="22"/>
      <c r="L542" s="17"/>
      <c r="M542" s="22"/>
      <c r="N542" s="22"/>
      <c r="P542" s="17"/>
    </row>
    <row r="543" spans="1:16" ht="12.75" customHeight="1" x14ac:dyDescent="0.15">
      <c r="A543" s="17"/>
      <c r="B543" s="17"/>
      <c r="C543" s="17"/>
      <c r="E543" s="17"/>
      <c r="F543" s="17"/>
      <c r="G543" s="17"/>
      <c r="H543" s="17"/>
      <c r="I543" s="17"/>
      <c r="J543" s="22"/>
      <c r="K543" s="22"/>
      <c r="L543" s="17"/>
      <c r="M543" s="22"/>
      <c r="N543" s="22"/>
      <c r="P543" s="17"/>
    </row>
    <row r="544" spans="1:16" ht="12.75" customHeight="1" x14ac:dyDescent="0.15">
      <c r="A544" s="17"/>
      <c r="B544" s="17"/>
      <c r="C544" s="17"/>
      <c r="E544" s="17"/>
      <c r="F544" s="17"/>
      <c r="G544" s="17"/>
      <c r="H544" s="17"/>
      <c r="I544" s="17"/>
      <c r="J544" s="22"/>
      <c r="K544" s="22"/>
      <c r="L544" s="17"/>
      <c r="M544" s="22"/>
      <c r="N544" s="22"/>
      <c r="P544" s="17"/>
    </row>
    <row r="545" spans="1:16" ht="12.75" customHeight="1" x14ac:dyDescent="0.15">
      <c r="A545" s="17"/>
      <c r="B545" s="17"/>
      <c r="C545" s="17"/>
      <c r="E545" s="17"/>
      <c r="F545" s="17"/>
      <c r="G545" s="17"/>
      <c r="H545" s="17"/>
      <c r="I545" s="17"/>
      <c r="J545" s="22"/>
      <c r="K545" s="22"/>
      <c r="L545" s="17"/>
      <c r="M545" s="22"/>
      <c r="N545" s="22"/>
      <c r="P545" s="17"/>
    </row>
    <row r="546" spans="1:16" ht="12.75" customHeight="1" x14ac:dyDescent="0.15">
      <c r="A546" s="17"/>
      <c r="B546" s="17"/>
      <c r="C546" s="17"/>
      <c r="E546" s="17"/>
      <c r="F546" s="17"/>
      <c r="G546" s="17"/>
      <c r="H546" s="17"/>
      <c r="I546" s="17"/>
      <c r="J546" s="22"/>
      <c r="K546" s="22"/>
      <c r="L546" s="17"/>
      <c r="M546" s="22"/>
      <c r="N546" s="22"/>
      <c r="P546" s="17"/>
    </row>
    <row r="547" spans="1:16" ht="12.75" customHeight="1" x14ac:dyDescent="0.15">
      <c r="A547" s="17"/>
      <c r="B547" s="17"/>
      <c r="C547" s="17"/>
      <c r="E547" s="17"/>
      <c r="F547" s="17"/>
      <c r="G547" s="17"/>
      <c r="H547" s="17"/>
      <c r="I547" s="17"/>
      <c r="J547" s="22"/>
      <c r="K547" s="22"/>
      <c r="L547" s="17"/>
      <c r="M547" s="22"/>
      <c r="N547" s="22"/>
      <c r="P547" s="17"/>
    </row>
    <row r="548" spans="1:16" ht="12.75" customHeight="1" x14ac:dyDescent="0.15">
      <c r="A548" s="17"/>
      <c r="B548" s="17"/>
      <c r="C548" s="17"/>
      <c r="E548" s="17"/>
      <c r="F548" s="17"/>
      <c r="G548" s="17"/>
      <c r="H548" s="17"/>
      <c r="I548" s="17"/>
      <c r="J548" s="22"/>
      <c r="K548" s="22"/>
      <c r="L548" s="17"/>
      <c r="M548" s="22"/>
      <c r="N548" s="22"/>
      <c r="P548" s="17"/>
    </row>
    <row r="549" spans="1:16" ht="12.75" customHeight="1" x14ac:dyDescent="0.15">
      <c r="A549" s="17"/>
      <c r="B549" s="17"/>
      <c r="C549" s="17"/>
      <c r="E549" s="17"/>
      <c r="F549" s="17"/>
      <c r="G549" s="17"/>
      <c r="H549" s="17"/>
      <c r="I549" s="17"/>
      <c r="J549" s="22"/>
      <c r="K549" s="22"/>
      <c r="L549" s="17"/>
      <c r="M549" s="22"/>
      <c r="N549" s="22"/>
      <c r="P549" s="17"/>
    </row>
    <row r="550" spans="1:16" ht="12.75" customHeight="1" x14ac:dyDescent="0.15">
      <c r="A550" s="17"/>
      <c r="B550" s="17"/>
      <c r="C550" s="17"/>
      <c r="E550" s="17"/>
      <c r="F550" s="17"/>
      <c r="G550" s="17"/>
      <c r="H550" s="17"/>
      <c r="I550" s="17"/>
      <c r="J550" s="22"/>
      <c r="K550" s="22"/>
      <c r="L550" s="17"/>
      <c r="M550" s="22"/>
      <c r="N550" s="22"/>
      <c r="P550" s="17"/>
    </row>
    <row r="551" spans="1:16" ht="12.75" customHeight="1" x14ac:dyDescent="0.15">
      <c r="A551" s="17"/>
      <c r="B551" s="17"/>
      <c r="C551" s="17"/>
      <c r="E551" s="17"/>
      <c r="F551" s="17"/>
      <c r="G551" s="17"/>
      <c r="H551" s="17"/>
      <c r="I551" s="17"/>
      <c r="J551" s="22"/>
      <c r="K551" s="22"/>
      <c r="L551" s="17"/>
      <c r="M551" s="22"/>
      <c r="N551" s="22"/>
      <c r="P551" s="17"/>
    </row>
    <row r="552" spans="1:16" ht="12.75" customHeight="1" x14ac:dyDescent="0.15">
      <c r="A552" s="17"/>
      <c r="B552" s="17"/>
      <c r="C552" s="17"/>
      <c r="E552" s="17"/>
      <c r="F552" s="17"/>
      <c r="G552" s="17"/>
      <c r="H552" s="17"/>
      <c r="I552" s="17"/>
      <c r="J552" s="22"/>
      <c r="K552" s="22"/>
      <c r="L552" s="17"/>
      <c r="M552" s="22"/>
      <c r="N552" s="22"/>
      <c r="P552" s="17"/>
    </row>
    <row r="553" spans="1:16" ht="12.75" customHeight="1" x14ac:dyDescent="0.15">
      <c r="A553" s="17"/>
      <c r="B553" s="17"/>
      <c r="C553" s="17"/>
      <c r="E553" s="17"/>
      <c r="F553" s="17"/>
      <c r="G553" s="17"/>
      <c r="H553" s="17"/>
      <c r="I553" s="17"/>
      <c r="J553" s="22"/>
      <c r="K553" s="22"/>
      <c r="L553" s="17"/>
      <c r="M553" s="22"/>
      <c r="N553" s="22"/>
      <c r="P553" s="17"/>
    </row>
    <row r="554" spans="1:16" ht="12.75" customHeight="1" x14ac:dyDescent="0.15">
      <c r="A554" s="17"/>
      <c r="B554" s="17"/>
      <c r="C554" s="17"/>
      <c r="E554" s="17"/>
      <c r="F554" s="17"/>
      <c r="G554" s="17"/>
      <c r="H554" s="17"/>
      <c r="I554" s="17"/>
      <c r="J554" s="22"/>
      <c r="K554" s="22"/>
      <c r="L554" s="17"/>
      <c r="M554" s="22"/>
      <c r="N554" s="22"/>
      <c r="P554" s="17"/>
    </row>
    <row r="555" spans="1:16" ht="12.75" customHeight="1" x14ac:dyDescent="0.15">
      <c r="A555" s="17"/>
      <c r="B555" s="17"/>
      <c r="C555" s="17"/>
      <c r="E555" s="17"/>
      <c r="F555" s="17"/>
      <c r="G555" s="17"/>
      <c r="H555" s="17"/>
      <c r="I555" s="17"/>
      <c r="J555" s="22"/>
      <c r="K555" s="22"/>
      <c r="L555" s="17"/>
      <c r="M555" s="22"/>
      <c r="N555" s="22"/>
      <c r="P555" s="17"/>
    </row>
    <row r="556" spans="1:16" ht="12.75" customHeight="1" x14ac:dyDescent="0.15">
      <c r="A556" s="17"/>
      <c r="B556" s="17"/>
      <c r="C556" s="17"/>
      <c r="E556" s="17"/>
      <c r="F556" s="17"/>
      <c r="G556" s="17"/>
      <c r="H556" s="17"/>
      <c r="I556" s="17"/>
      <c r="J556" s="22"/>
      <c r="K556" s="22"/>
      <c r="L556" s="17"/>
      <c r="M556" s="22"/>
      <c r="N556" s="22"/>
      <c r="P556" s="17"/>
    </row>
    <row r="557" spans="1:16" ht="12.75" customHeight="1" x14ac:dyDescent="0.15">
      <c r="A557" s="17"/>
      <c r="B557" s="17"/>
      <c r="C557" s="17"/>
      <c r="E557" s="17"/>
      <c r="F557" s="17"/>
      <c r="G557" s="17"/>
      <c r="H557" s="17"/>
      <c r="I557" s="17"/>
      <c r="J557" s="22"/>
      <c r="K557" s="22"/>
      <c r="L557" s="17"/>
      <c r="M557" s="22"/>
      <c r="N557" s="22"/>
      <c r="P557" s="17"/>
    </row>
    <row r="558" spans="1:16" ht="12.75" customHeight="1" x14ac:dyDescent="0.15">
      <c r="A558" s="17"/>
      <c r="B558" s="17"/>
      <c r="C558" s="17"/>
      <c r="E558" s="17"/>
      <c r="F558" s="17"/>
      <c r="G558" s="17"/>
      <c r="H558" s="17"/>
      <c r="I558" s="17"/>
      <c r="J558" s="22"/>
      <c r="K558" s="22"/>
      <c r="L558" s="17"/>
      <c r="M558" s="22"/>
      <c r="N558" s="22"/>
      <c r="P558" s="17"/>
    </row>
    <row r="559" spans="1:16" ht="12.75" customHeight="1" x14ac:dyDescent="0.15">
      <c r="A559" s="17"/>
      <c r="B559" s="17"/>
      <c r="C559" s="17"/>
      <c r="E559" s="17"/>
      <c r="F559" s="17"/>
      <c r="G559" s="17"/>
      <c r="H559" s="17"/>
      <c r="I559" s="17"/>
      <c r="J559" s="22"/>
      <c r="K559" s="22"/>
      <c r="L559" s="17"/>
      <c r="M559" s="22"/>
      <c r="N559" s="22"/>
      <c r="P559" s="17"/>
    </row>
    <row r="560" spans="1:16" ht="12.75" customHeight="1" x14ac:dyDescent="0.15">
      <c r="A560" s="17"/>
      <c r="B560" s="17"/>
      <c r="C560" s="17"/>
      <c r="E560" s="17"/>
      <c r="F560" s="17"/>
      <c r="G560" s="17"/>
      <c r="H560" s="17"/>
      <c r="I560" s="17"/>
      <c r="J560" s="22"/>
      <c r="K560" s="22"/>
      <c r="L560" s="17"/>
      <c r="M560" s="22"/>
      <c r="N560" s="22"/>
      <c r="P560" s="17"/>
    </row>
    <row r="561" spans="1:16" ht="12.75" customHeight="1" x14ac:dyDescent="0.15">
      <c r="A561" s="17"/>
      <c r="B561" s="17"/>
      <c r="C561" s="17"/>
      <c r="E561" s="17"/>
      <c r="F561" s="17"/>
      <c r="G561" s="17"/>
      <c r="H561" s="17"/>
      <c r="I561" s="17"/>
      <c r="J561" s="22"/>
      <c r="K561" s="22"/>
      <c r="L561" s="17"/>
      <c r="M561" s="22"/>
      <c r="N561" s="22"/>
      <c r="P561" s="17"/>
    </row>
    <row r="562" spans="1:16" ht="12.75" customHeight="1" x14ac:dyDescent="0.15">
      <c r="A562" s="17"/>
      <c r="B562" s="17"/>
      <c r="C562" s="17"/>
      <c r="E562" s="17"/>
      <c r="F562" s="17"/>
      <c r="G562" s="17"/>
      <c r="H562" s="17"/>
      <c r="I562" s="17"/>
      <c r="J562" s="22"/>
      <c r="K562" s="22"/>
      <c r="L562" s="17"/>
      <c r="M562" s="22"/>
      <c r="N562" s="22"/>
      <c r="P562" s="17"/>
    </row>
    <row r="563" spans="1:16" ht="12.75" customHeight="1" x14ac:dyDescent="0.15">
      <c r="A563" s="17"/>
      <c r="B563" s="17"/>
      <c r="C563" s="17"/>
      <c r="E563" s="17"/>
      <c r="F563" s="17"/>
      <c r="G563" s="17"/>
      <c r="H563" s="17"/>
      <c r="I563" s="17"/>
      <c r="J563" s="22"/>
      <c r="K563" s="22"/>
      <c r="L563" s="17"/>
      <c r="M563" s="22"/>
      <c r="N563" s="22"/>
      <c r="P563" s="17"/>
    </row>
    <row r="564" spans="1:16" ht="12.75" customHeight="1" x14ac:dyDescent="0.15">
      <c r="A564" s="17"/>
      <c r="B564" s="17"/>
      <c r="C564" s="17"/>
      <c r="E564" s="17"/>
      <c r="F564" s="17"/>
      <c r="G564" s="17"/>
      <c r="H564" s="17"/>
      <c r="I564" s="17"/>
      <c r="J564" s="22"/>
      <c r="K564" s="22"/>
      <c r="L564" s="17"/>
      <c r="M564" s="22"/>
      <c r="N564" s="22"/>
      <c r="P564" s="17"/>
    </row>
    <row r="565" spans="1:16" ht="12.75" customHeight="1" x14ac:dyDescent="0.15">
      <c r="A565" s="17"/>
      <c r="B565" s="17"/>
      <c r="C565" s="17"/>
      <c r="E565" s="17"/>
      <c r="F565" s="17"/>
      <c r="G565" s="17"/>
      <c r="H565" s="17"/>
      <c r="I565" s="17"/>
      <c r="J565" s="22"/>
      <c r="K565" s="22"/>
      <c r="L565" s="17"/>
      <c r="M565" s="22"/>
      <c r="N565" s="22"/>
      <c r="P565" s="17"/>
    </row>
    <row r="566" spans="1:16" ht="12.75" customHeight="1" x14ac:dyDescent="0.15">
      <c r="A566" s="17"/>
      <c r="B566" s="17"/>
      <c r="C566" s="17"/>
      <c r="E566" s="17"/>
      <c r="F566" s="17"/>
      <c r="G566" s="17"/>
      <c r="H566" s="17"/>
      <c r="I566" s="17"/>
      <c r="J566" s="22"/>
      <c r="K566" s="22"/>
      <c r="L566" s="17"/>
      <c r="M566" s="22"/>
      <c r="N566" s="22"/>
      <c r="P566" s="17"/>
    </row>
    <row r="567" spans="1:16" ht="12.75" customHeight="1" x14ac:dyDescent="0.15">
      <c r="A567" s="17"/>
      <c r="B567" s="17"/>
      <c r="C567" s="17"/>
      <c r="E567" s="17"/>
      <c r="F567" s="17"/>
      <c r="G567" s="17"/>
      <c r="H567" s="17"/>
      <c r="I567" s="17"/>
      <c r="J567" s="22"/>
      <c r="K567" s="22"/>
      <c r="L567" s="17"/>
      <c r="M567" s="22"/>
      <c r="N567" s="22"/>
      <c r="P567" s="17"/>
    </row>
    <row r="568" spans="1:16" ht="12.75" customHeight="1" x14ac:dyDescent="0.15">
      <c r="A568" s="17"/>
      <c r="B568" s="17"/>
      <c r="C568" s="17"/>
      <c r="E568" s="17"/>
      <c r="F568" s="17"/>
      <c r="G568" s="17"/>
      <c r="H568" s="17"/>
      <c r="I568" s="17"/>
      <c r="J568" s="22"/>
      <c r="K568" s="22"/>
      <c r="L568" s="17"/>
      <c r="M568" s="22"/>
      <c r="N568" s="22"/>
      <c r="P568" s="17"/>
    </row>
    <row r="569" spans="1:16" ht="12.75" customHeight="1" x14ac:dyDescent="0.15">
      <c r="A569" s="17"/>
      <c r="B569" s="17"/>
      <c r="C569" s="17"/>
      <c r="E569" s="17"/>
      <c r="F569" s="17"/>
      <c r="G569" s="17"/>
      <c r="H569" s="17"/>
      <c r="I569" s="17"/>
      <c r="J569" s="22"/>
      <c r="K569" s="22"/>
      <c r="L569" s="17"/>
      <c r="M569" s="22"/>
      <c r="N569" s="22"/>
      <c r="P569" s="17"/>
    </row>
    <row r="570" spans="1:16" ht="12.75" customHeight="1" x14ac:dyDescent="0.15">
      <c r="A570" s="17"/>
      <c r="B570" s="17"/>
      <c r="C570" s="17"/>
      <c r="E570" s="17"/>
      <c r="F570" s="17"/>
      <c r="G570" s="17"/>
      <c r="H570" s="17"/>
      <c r="I570" s="17"/>
      <c r="J570" s="22"/>
      <c r="K570" s="22"/>
      <c r="L570" s="17"/>
      <c r="M570" s="22"/>
      <c r="N570" s="22"/>
      <c r="P570" s="17"/>
    </row>
    <row r="571" spans="1:16" ht="12.75" customHeight="1" x14ac:dyDescent="0.15">
      <c r="A571" s="17"/>
      <c r="B571" s="17"/>
      <c r="C571" s="17"/>
      <c r="E571" s="17"/>
      <c r="F571" s="17"/>
      <c r="G571" s="17"/>
      <c r="H571" s="17"/>
      <c r="I571" s="17"/>
      <c r="J571" s="22"/>
      <c r="K571" s="22"/>
      <c r="L571" s="17"/>
      <c r="M571" s="22"/>
      <c r="N571" s="22"/>
      <c r="P571" s="17"/>
    </row>
    <row r="572" spans="1:16" ht="12.75" customHeight="1" x14ac:dyDescent="0.15">
      <c r="A572" s="17"/>
      <c r="B572" s="17"/>
      <c r="C572" s="17"/>
      <c r="E572" s="17"/>
      <c r="F572" s="17"/>
      <c r="G572" s="17"/>
      <c r="H572" s="17"/>
      <c r="I572" s="17"/>
      <c r="J572" s="22"/>
      <c r="K572" s="22"/>
      <c r="L572" s="17"/>
      <c r="M572" s="22"/>
      <c r="N572" s="22"/>
      <c r="P572" s="17"/>
    </row>
    <row r="573" spans="1:16" ht="12.75" customHeight="1" x14ac:dyDescent="0.15">
      <c r="A573" s="17"/>
      <c r="B573" s="17"/>
      <c r="C573" s="17"/>
      <c r="E573" s="17"/>
      <c r="F573" s="17"/>
      <c r="G573" s="17"/>
      <c r="H573" s="17"/>
      <c r="I573" s="17"/>
      <c r="J573" s="22"/>
      <c r="K573" s="22"/>
      <c r="L573" s="17"/>
      <c r="M573" s="22"/>
      <c r="N573" s="22"/>
      <c r="P573" s="17"/>
    </row>
    <row r="574" spans="1:16" ht="12.75" customHeight="1" x14ac:dyDescent="0.15">
      <c r="A574" s="17"/>
      <c r="B574" s="17"/>
      <c r="C574" s="17"/>
      <c r="E574" s="17"/>
      <c r="F574" s="17"/>
      <c r="G574" s="17"/>
      <c r="H574" s="17"/>
      <c r="I574" s="17"/>
      <c r="J574" s="22"/>
      <c r="K574" s="22"/>
      <c r="L574" s="17"/>
      <c r="M574" s="22"/>
      <c r="N574" s="22"/>
      <c r="P574" s="17"/>
    </row>
    <row r="575" spans="1:16" ht="12.75" customHeight="1" x14ac:dyDescent="0.15">
      <c r="A575" s="17"/>
      <c r="B575" s="17"/>
      <c r="C575" s="17"/>
      <c r="E575" s="17"/>
      <c r="F575" s="17"/>
      <c r="G575" s="17"/>
      <c r="H575" s="17"/>
      <c r="I575" s="17"/>
      <c r="J575" s="22"/>
      <c r="K575" s="22"/>
      <c r="L575" s="17"/>
      <c r="M575" s="22"/>
      <c r="N575" s="22"/>
      <c r="P575" s="17"/>
    </row>
    <row r="576" spans="1:16" ht="12.75" customHeight="1" x14ac:dyDescent="0.15">
      <c r="A576" s="17"/>
      <c r="B576" s="17"/>
      <c r="C576" s="17"/>
      <c r="E576" s="17"/>
      <c r="F576" s="17"/>
      <c r="G576" s="17"/>
      <c r="H576" s="17"/>
      <c r="I576" s="17"/>
      <c r="J576" s="22"/>
      <c r="K576" s="22"/>
      <c r="L576" s="17"/>
      <c r="M576" s="22"/>
      <c r="N576" s="22"/>
      <c r="P576" s="17"/>
    </row>
    <row r="577" spans="1:16" ht="12.75" customHeight="1" x14ac:dyDescent="0.15">
      <c r="A577" s="17"/>
      <c r="B577" s="17"/>
      <c r="C577" s="17"/>
      <c r="E577" s="17"/>
      <c r="F577" s="17"/>
      <c r="G577" s="17"/>
      <c r="H577" s="17"/>
      <c r="I577" s="17"/>
      <c r="J577" s="22"/>
      <c r="K577" s="22"/>
      <c r="L577" s="17"/>
      <c r="M577" s="22"/>
      <c r="N577" s="22"/>
      <c r="P577" s="17"/>
    </row>
    <row r="578" spans="1:16" ht="12.75" customHeight="1" x14ac:dyDescent="0.15">
      <c r="A578" s="17"/>
      <c r="B578" s="17"/>
      <c r="C578" s="17"/>
      <c r="E578" s="17"/>
      <c r="F578" s="17"/>
      <c r="G578" s="17"/>
      <c r="H578" s="17"/>
      <c r="I578" s="17"/>
      <c r="J578" s="22"/>
      <c r="K578" s="22"/>
      <c r="L578" s="17"/>
      <c r="M578" s="22"/>
      <c r="N578" s="22"/>
      <c r="P578" s="17"/>
    </row>
    <row r="579" spans="1:16" ht="12.75" customHeight="1" x14ac:dyDescent="0.15">
      <c r="A579" s="17"/>
      <c r="B579" s="17"/>
      <c r="C579" s="17"/>
      <c r="E579" s="17"/>
      <c r="F579" s="17"/>
      <c r="G579" s="17"/>
      <c r="H579" s="17"/>
      <c r="I579" s="17"/>
      <c r="J579" s="22"/>
      <c r="K579" s="22"/>
      <c r="L579" s="17"/>
      <c r="M579" s="22"/>
      <c r="N579" s="22"/>
      <c r="P579" s="17"/>
    </row>
    <row r="580" spans="1:16" ht="12.75" customHeight="1" x14ac:dyDescent="0.15">
      <c r="A580" s="17"/>
      <c r="B580" s="17"/>
      <c r="C580" s="17"/>
      <c r="E580" s="17"/>
      <c r="F580" s="17"/>
      <c r="G580" s="17"/>
      <c r="H580" s="17"/>
      <c r="I580" s="17"/>
      <c r="J580" s="22"/>
      <c r="K580" s="22"/>
      <c r="L580" s="17"/>
      <c r="M580" s="22"/>
      <c r="N580" s="22"/>
      <c r="P580" s="17"/>
    </row>
    <row r="581" spans="1:16" ht="12.75" customHeight="1" x14ac:dyDescent="0.15">
      <c r="A581" s="17"/>
      <c r="B581" s="17"/>
      <c r="C581" s="17"/>
      <c r="E581" s="17"/>
      <c r="F581" s="17"/>
      <c r="G581" s="17"/>
      <c r="H581" s="17"/>
      <c r="I581" s="17"/>
      <c r="J581" s="22"/>
      <c r="K581" s="22"/>
      <c r="L581" s="17"/>
      <c r="M581" s="22"/>
      <c r="N581" s="22"/>
      <c r="P581" s="17"/>
    </row>
    <row r="582" spans="1:16" ht="12.75" customHeight="1" x14ac:dyDescent="0.15">
      <c r="A582" s="17"/>
      <c r="B582" s="17"/>
      <c r="C582" s="17"/>
      <c r="E582" s="17"/>
      <c r="F582" s="17"/>
      <c r="G582" s="17"/>
      <c r="H582" s="17"/>
      <c r="I582" s="17"/>
      <c r="J582" s="22"/>
      <c r="K582" s="22"/>
      <c r="L582" s="17"/>
      <c r="M582" s="22"/>
      <c r="N582" s="22"/>
      <c r="P582" s="17"/>
    </row>
    <row r="583" spans="1:16" ht="12.75" customHeight="1" x14ac:dyDescent="0.15">
      <c r="A583" s="17"/>
      <c r="B583" s="17"/>
      <c r="C583" s="17"/>
      <c r="E583" s="17"/>
      <c r="F583" s="17"/>
      <c r="G583" s="17"/>
      <c r="H583" s="17"/>
      <c r="I583" s="17"/>
      <c r="J583" s="22"/>
      <c r="K583" s="22"/>
      <c r="L583" s="17"/>
      <c r="M583" s="22"/>
      <c r="N583" s="22"/>
      <c r="P583" s="17"/>
    </row>
    <row r="584" spans="1:16" ht="12.75" customHeight="1" x14ac:dyDescent="0.15">
      <c r="A584" s="17"/>
      <c r="B584" s="17"/>
      <c r="C584" s="17"/>
      <c r="E584" s="17"/>
      <c r="F584" s="17"/>
      <c r="G584" s="17"/>
      <c r="H584" s="17"/>
      <c r="I584" s="17"/>
      <c r="J584" s="22"/>
      <c r="K584" s="22"/>
      <c r="L584" s="17"/>
      <c r="M584" s="22"/>
      <c r="N584" s="22"/>
      <c r="P584" s="17"/>
    </row>
    <row r="585" spans="1:16" ht="12.75" customHeight="1" x14ac:dyDescent="0.15">
      <c r="A585" s="17"/>
      <c r="B585" s="17"/>
      <c r="C585" s="17"/>
      <c r="E585" s="17"/>
      <c r="F585" s="17"/>
      <c r="G585" s="17"/>
      <c r="H585" s="17"/>
      <c r="I585" s="17"/>
      <c r="J585" s="22"/>
      <c r="K585" s="22"/>
      <c r="L585" s="17"/>
      <c r="M585" s="22"/>
      <c r="N585" s="22"/>
      <c r="P585" s="17"/>
    </row>
    <row r="586" spans="1:16" ht="12.75" customHeight="1" x14ac:dyDescent="0.15">
      <c r="A586" s="17"/>
      <c r="B586" s="17"/>
      <c r="C586" s="17"/>
      <c r="E586" s="17"/>
      <c r="F586" s="17"/>
      <c r="G586" s="17"/>
      <c r="H586" s="17"/>
      <c r="I586" s="17"/>
      <c r="J586" s="22"/>
      <c r="K586" s="22"/>
      <c r="L586" s="17"/>
      <c r="M586" s="22"/>
      <c r="N586" s="22"/>
      <c r="P586" s="17"/>
    </row>
    <row r="587" spans="1:16" ht="12.75" customHeight="1" x14ac:dyDescent="0.15">
      <c r="A587" s="17"/>
      <c r="B587" s="17"/>
      <c r="C587" s="17"/>
      <c r="E587" s="17"/>
      <c r="F587" s="17"/>
      <c r="G587" s="17"/>
      <c r="H587" s="17"/>
      <c r="I587" s="17"/>
      <c r="J587" s="22"/>
      <c r="K587" s="22"/>
      <c r="L587" s="17"/>
      <c r="M587" s="22"/>
      <c r="N587" s="22"/>
      <c r="P587" s="17"/>
    </row>
    <row r="588" spans="1:16" ht="12.75" customHeight="1" x14ac:dyDescent="0.15">
      <c r="A588" s="17"/>
      <c r="B588" s="17"/>
      <c r="C588" s="17"/>
      <c r="E588" s="17"/>
      <c r="F588" s="17"/>
      <c r="G588" s="17"/>
      <c r="H588" s="17"/>
      <c r="I588" s="17"/>
      <c r="J588" s="22"/>
      <c r="K588" s="22"/>
      <c r="L588" s="17"/>
      <c r="M588" s="22"/>
      <c r="N588" s="22"/>
      <c r="P588" s="17"/>
    </row>
    <row r="589" spans="1:16" ht="12.75" customHeight="1" x14ac:dyDescent="0.15">
      <c r="A589" s="17"/>
      <c r="B589" s="17"/>
      <c r="C589" s="17"/>
      <c r="E589" s="17"/>
      <c r="F589" s="17"/>
      <c r="G589" s="17"/>
      <c r="H589" s="17"/>
      <c r="I589" s="17"/>
      <c r="J589" s="22"/>
      <c r="K589" s="22"/>
      <c r="L589" s="17"/>
      <c r="M589" s="22"/>
      <c r="N589" s="22"/>
      <c r="P589" s="17"/>
    </row>
    <row r="590" spans="1:16" ht="12.75" customHeight="1" x14ac:dyDescent="0.15">
      <c r="A590" s="17"/>
      <c r="B590" s="17"/>
      <c r="C590" s="17"/>
      <c r="E590" s="17"/>
      <c r="F590" s="17"/>
      <c r="G590" s="17"/>
      <c r="H590" s="17"/>
      <c r="I590" s="17"/>
      <c r="J590" s="22"/>
      <c r="K590" s="22"/>
      <c r="L590" s="17"/>
      <c r="M590" s="22"/>
      <c r="N590" s="22"/>
      <c r="P590" s="17"/>
    </row>
    <row r="591" spans="1:16" ht="12.75" customHeight="1" x14ac:dyDescent="0.15">
      <c r="A591" s="17"/>
      <c r="B591" s="17"/>
      <c r="C591" s="17"/>
      <c r="E591" s="17"/>
      <c r="F591" s="17"/>
      <c r="G591" s="17"/>
      <c r="H591" s="17"/>
      <c r="I591" s="17"/>
      <c r="J591" s="22"/>
      <c r="K591" s="22"/>
      <c r="L591" s="17"/>
      <c r="M591" s="22"/>
      <c r="N591" s="22"/>
      <c r="P591" s="17"/>
    </row>
    <row r="592" spans="1:16" ht="12.75" customHeight="1" x14ac:dyDescent="0.15">
      <c r="A592" s="17"/>
      <c r="B592" s="17"/>
      <c r="C592" s="17"/>
      <c r="E592" s="17"/>
      <c r="F592" s="17"/>
      <c r="G592" s="17"/>
      <c r="H592" s="17"/>
      <c r="I592" s="17"/>
      <c r="J592" s="22"/>
      <c r="K592" s="22"/>
      <c r="L592" s="17"/>
      <c r="M592" s="22"/>
      <c r="N592" s="22"/>
      <c r="P592" s="17"/>
    </row>
    <row r="593" spans="1:16" ht="12.75" customHeight="1" x14ac:dyDescent="0.15">
      <c r="A593" s="17"/>
      <c r="B593" s="17"/>
      <c r="C593" s="17"/>
      <c r="E593" s="17"/>
      <c r="F593" s="17"/>
      <c r="G593" s="17"/>
      <c r="H593" s="17"/>
      <c r="I593" s="17"/>
      <c r="J593" s="22"/>
      <c r="K593" s="22"/>
      <c r="L593" s="17"/>
      <c r="M593" s="22"/>
      <c r="N593" s="22"/>
      <c r="P593" s="17"/>
    </row>
    <row r="594" spans="1:16" ht="12.75" customHeight="1" x14ac:dyDescent="0.15">
      <c r="A594" s="17"/>
      <c r="B594" s="17"/>
      <c r="C594" s="17"/>
      <c r="E594" s="17"/>
      <c r="F594" s="17"/>
      <c r="G594" s="17"/>
      <c r="H594" s="17"/>
      <c r="I594" s="17"/>
      <c r="J594" s="22"/>
      <c r="K594" s="22"/>
      <c r="L594" s="17"/>
      <c r="M594" s="22"/>
      <c r="N594" s="22"/>
      <c r="P594" s="17"/>
    </row>
    <row r="595" spans="1:16" ht="12.75" customHeight="1" x14ac:dyDescent="0.15">
      <c r="A595" s="17"/>
      <c r="B595" s="17"/>
      <c r="C595" s="17"/>
      <c r="E595" s="17"/>
      <c r="F595" s="17"/>
      <c r="G595" s="17"/>
      <c r="H595" s="17"/>
      <c r="I595" s="17"/>
      <c r="J595" s="22"/>
      <c r="K595" s="22"/>
      <c r="L595" s="17"/>
      <c r="M595" s="22"/>
      <c r="N595" s="22"/>
      <c r="P595" s="17"/>
    </row>
    <row r="596" spans="1:16" ht="12.75" customHeight="1" x14ac:dyDescent="0.15">
      <c r="A596" s="17"/>
      <c r="B596" s="17"/>
      <c r="C596" s="17"/>
      <c r="E596" s="17"/>
      <c r="F596" s="17"/>
      <c r="G596" s="17"/>
      <c r="H596" s="17"/>
      <c r="I596" s="17"/>
      <c r="J596" s="22"/>
      <c r="K596" s="22"/>
      <c r="L596" s="17"/>
      <c r="M596" s="22"/>
      <c r="N596" s="22"/>
      <c r="P596" s="17"/>
    </row>
    <row r="597" spans="1:16" ht="12.75" customHeight="1" x14ac:dyDescent="0.15">
      <c r="A597" s="17"/>
      <c r="B597" s="17"/>
      <c r="C597" s="17"/>
      <c r="E597" s="17"/>
      <c r="F597" s="17"/>
      <c r="G597" s="17"/>
      <c r="H597" s="17"/>
      <c r="I597" s="17"/>
      <c r="J597" s="22"/>
      <c r="K597" s="22"/>
      <c r="L597" s="17"/>
      <c r="M597" s="22"/>
      <c r="N597" s="22"/>
      <c r="P597" s="17"/>
    </row>
    <row r="598" spans="1:16" ht="12.75" customHeight="1" x14ac:dyDescent="0.15">
      <c r="A598" s="17"/>
      <c r="B598" s="17"/>
      <c r="C598" s="17"/>
      <c r="E598" s="17"/>
      <c r="F598" s="17"/>
      <c r="G598" s="17"/>
      <c r="H598" s="17"/>
      <c r="I598" s="17"/>
      <c r="J598" s="22"/>
      <c r="K598" s="22"/>
      <c r="L598" s="17"/>
      <c r="M598" s="22"/>
      <c r="N598" s="22"/>
      <c r="P598" s="17"/>
    </row>
    <row r="599" spans="1:16" ht="12.75" customHeight="1" x14ac:dyDescent="0.15">
      <c r="A599" s="17"/>
      <c r="B599" s="17"/>
      <c r="C599" s="17"/>
      <c r="E599" s="17"/>
      <c r="F599" s="17"/>
      <c r="G599" s="17"/>
      <c r="H599" s="17"/>
      <c r="I599" s="17"/>
      <c r="J599" s="22"/>
      <c r="K599" s="22"/>
      <c r="L599" s="17"/>
      <c r="M599" s="22"/>
      <c r="N599" s="22"/>
      <c r="P599" s="17"/>
    </row>
    <row r="600" spans="1:16" ht="12.75" customHeight="1" x14ac:dyDescent="0.15">
      <c r="A600" s="17"/>
      <c r="B600" s="17"/>
      <c r="C600" s="17"/>
      <c r="E600" s="17"/>
      <c r="F600" s="17"/>
      <c r="G600" s="17"/>
      <c r="H600" s="17"/>
      <c r="I600" s="17"/>
      <c r="J600" s="22"/>
      <c r="K600" s="22"/>
      <c r="L600" s="17"/>
      <c r="M600" s="22"/>
      <c r="N600" s="22"/>
      <c r="P600" s="17"/>
    </row>
    <row r="601" spans="1:16" ht="12.75" customHeight="1" x14ac:dyDescent="0.15">
      <c r="A601" s="17"/>
      <c r="B601" s="17"/>
      <c r="C601" s="17"/>
      <c r="E601" s="17"/>
      <c r="F601" s="17"/>
      <c r="G601" s="17"/>
      <c r="H601" s="17"/>
      <c r="I601" s="17"/>
      <c r="J601" s="22"/>
      <c r="K601" s="22"/>
      <c r="L601" s="17"/>
      <c r="M601" s="22"/>
      <c r="N601" s="22"/>
      <c r="P601" s="17"/>
    </row>
    <row r="602" spans="1:16" ht="12.75" customHeight="1" x14ac:dyDescent="0.15">
      <c r="A602" s="17"/>
      <c r="B602" s="17"/>
      <c r="C602" s="17"/>
      <c r="E602" s="17"/>
      <c r="F602" s="17"/>
      <c r="G602" s="17"/>
      <c r="H602" s="17"/>
      <c r="I602" s="17"/>
      <c r="J602" s="22"/>
      <c r="K602" s="22"/>
      <c r="L602" s="17"/>
      <c r="M602" s="22"/>
      <c r="N602" s="22"/>
      <c r="P602" s="17"/>
    </row>
    <row r="603" spans="1:16" ht="12.75" customHeight="1" x14ac:dyDescent="0.15">
      <c r="A603" s="17"/>
      <c r="B603" s="17"/>
      <c r="C603" s="17"/>
      <c r="E603" s="17"/>
      <c r="F603" s="17"/>
      <c r="G603" s="17"/>
      <c r="H603" s="17"/>
      <c r="I603" s="17"/>
      <c r="J603" s="22"/>
      <c r="K603" s="22"/>
      <c r="L603" s="17"/>
      <c r="M603" s="22"/>
      <c r="N603" s="22"/>
      <c r="P603" s="17"/>
    </row>
    <row r="604" spans="1:16" ht="12.75" customHeight="1" x14ac:dyDescent="0.15">
      <c r="A604" s="17"/>
      <c r="B604" s="17"/>
      <c r="C604" s="17"/>
      <c r="E604" s="17"/>
      <c r="F604" s="17"/>
      <c r="G604" s="17"/>
      <c r="H604" s="17"/>
      <c r="I604" s="17"/>
      <c r="J604" s="22"/>
      <c r="K604" s="22"/>
      <c r="L604" s="17"/>
      <c r="M604" s="22"/>
      <c r="N604" s="22"/>
      <c r="P604" s="17"/>
    </row>
    <row r="605" spans="1:16" ht="12.75" customHeight="1" x14ac:dyDescent="0.15">
      <c r="A605" s="17"/>
      <c r="B605" s="17"/>
      <c r="C605" s="17"/>
      <c r="E605" s="17"/>
      <c r="F605" s="17"/>
      <c r="G605" s="17"/>
      <c r="H605" s="17"/>
      <c r="I605" s="17"/>
      <c r="J605" s="22"/>
      <c r="K605" s="22"/>
      <c r="L605" s="17"/>
      <c r="M605" s="22"/>
      <c r="N605" s="22"/>
      <c r="P605" s="17"/>
    </row>
    <row r="606" spans="1:16" ht="12.75" customHeight="1" x14ac:dyDescent="0.15">
      <c r="A606" s="17"/>
      <c r="B606" s="17"/>
      <c r="C606" s="17"/>
      <c r="E606" s="17"/>
      <c r="F606" s="17"/>
      <c r="G606" s="17"/>
      <c r="H606" s="17"/>
      <c r="I606" s="17"/>
      <c r="J606" s="22"/>
      <c r="K606" s="22"/>
      <c r="L606" s="17"/>
      <c r="M606" s="22"/>
      <c r="N606" s="22"/>
      <c r="P606" s="17"/>
    </row>
    <row r="607" spans="1:16" ht="12.75" customHeight="1" x14ac:dyDescent="0.15">
      <c r="A607" s="17"/>
      <c r="B607" s="17"/>
      <c r="C607" s="17"/>
      <c r="E607" s="17"/>
      <c r="F607" s="17"/>
      <c r="G607" s="17"/>
      <c r="H607" s="17"/>
      <c r="I607" s="17"/>
      <c r="J607" s="22"/>
      <c r="K607" s="22"/>
      <c r="L607" s="17"/>
      <c r="M607" s="22"/>
      <c r="N607" s="22"/>
      <c r="P607" s="17"/>
    </row>
    <row r="608" spans="1:16" ht="12.75" customHeight="1" x14ac:dyDescent="0.15">
      <c r="A608" s="17"/>
      <c r="B608" s="17"/>
      <c r="C608" s="17"/>
      <c r="E608" s="17"/>
      <c r="F608" s="17"/>
      <c r="G608" s="17"/>
      <c r="H608" s="17"/>
      <c r="I608" s="17"/>
      <c r="J608" s="22"/>
      <c r="K608" s="22"/>
      <c r="L608" s="17"/>
      <c r="M608" s="22"/>
      <c r="N608" s="22"/>
      <c r="P608" s="17"/>
    </row>
    <row r="609" spans="1:16" ht="12.75" customHeight="1" x14ac:dyDescent="0.15">
      <c r="A609" s="17"/>
      <c r="B609" s="17"/>
      <c r="C609" s="17"/>
      <c r="E609" s="17"/>
      <c r="F609" s="17"/>
      <c r="G609" s="17"/>
      <c r="H609" s="17"/>
      <c r="I609" s="17"/>
      <c r="J609" s="22"/>
      <c r="K609" s="22"/>
      <c r="L609" s="17"/>
      <c r="M609" s="22"/>
      <c r="N609" s="22"/>
      <c r="P609" s="17"/>
    </row>
    <row r="610" spans="1:16" ht="12.75" customHeight="1" x14ac:dyDescent="0.15">
      <c r="A610" s="17"/>
      <c r="B610" s="17"/>
      <c r="C610" s="17"/>
      <c r="E610" s="17"/>
      <c r="F610" s="17"/>
      <c r="G610" s="17"/>
      <c r="H610" s="17"/>
      <c r="I610" s="17"/>
      <c r="J610" s="22"/>
      <c r="K610" s="22"/>
      <c r="L610" s="17"/>
      <c r="M610" s="22"/>
      <c r="N610" s="22"/>
      <c r="P610" s="17"/>
    </row>
    <row r="611" spans="1:16" ht="12.75" customHeight="1" x14ac:dyDescent="0.15">
      <c r="A611" s="17"/>
      <c r="B611" s="17"/>
      <c r="C611" s="17"/>
      <c r="E611" s="17"/>
      <c r="F611" s="17"/>
      <c r="G611" s="17"/>
      <c r="H611" s="17"/>
      <c r="I611" s="17"/>
      <c r="J611" s="22"/>
      <c r="K611" s="22"/>
      <c r="L611" s="17"/>
      <c r="M611" s="22"/>
      <c r="N611" s="22"/>
      <c r="P611" s="17"/>
    </row>
    <row r="612" spans="1:16" ht="12.75" customHeight="1" x14ac:dyDescent="0.15">
      <c r="A612" s="17"/>
      <c r="B612" s="17"/>
      <c r="C612" s="17"/>
      <c r="E612" s="17"/>
      <c r="F612" s="17"/>
      <c r="G612" s="17"/>
      <c r="H612" s="17"/>
      <c r="I612" s="17"/>
      <c r="J612" s="22"/>
      <c r="K612" s="22"/>
      <c r="L612" s="17"/>
      <c r="M612" s="22"/>
      <c r="N612" s="22"/>
      <c r="P612" s="17"/>
    </row>
    <row r="613" spans="1:16" ht="12.75" customHeight="1" x14ac:dyDescent="0.15">
      <c r="A613" s="17"/>
      <c r="B613" s="17"/>
      <c r="C613" s="17"/>
      <c r="E613" s="17"/>
      <c r="F613" s="17"/>
      <c r="G613" s="17"/>
      <c r="H613" s="17"/>
      <c r="I613" s="17"/>
      <c r="J613" s="22"/>
      <c r="K613" s="22"/>
      <c r="L613" s="17"/>
      <c r="M613" s="22"/>
      <c r="N613" s="22"/>
      <c r="P613" s="17"/>
    </row>
    <row r="614" spans="1:16" ht="12.75" customHeight="1" x14ac:dyDescent="0.15">
      <c r="A614" s="17"/>
      <c r="B614" s="17"/>
      <c r="C614" s="17"/>
      <c r="E614" s="17"/>
      <c r="F614" s="17"/>
      <c r="G614" s="17"/>
      <c r="H614" s="17"/>
      <c r="I614" s="17"/>
      <c r="J614" s="22"/>
      <c r="K614" s="22"/>
      <c r="L614" s="17"/>
      <c r="M614" s="22"/>
      <c r="N614" s="22"/>
      <c r="P614" s="17"/>
    </row>
    <row r="615" spans="1:16" ht="12.75" customHeight="1" x14ac:dyDescent="0.15">
      <c r="A615" s="17"/>
      <c r="B615" s="17"/>
      <c r="C615" s="17"/>
      <c r="E615" s="17"/>
      <c r="F615" s="17"/>
      <c r="G615" s="17"/>
      <c r="H615" s="17"/>
      <c r="I615" s="17"/>
      <c r="J615" s="22"/>
      <c r="K615" s="22"/>
      <c r="L615" s="17"/>
      <c r="M615" s="22"/>
      <c r="N615" s="22"/>
      <c r="P615" s="17"/>
    </row>
    <row r="616" spans="1:16" ht="12.75" customHeight="1" x14ac:dyDescent="0.15">
      <c r="A616" s="17"/>
      <c r="B616" s="17"/>
      <c r="C616" s="17"/>
      <c r="E616" s="17"/>
      <c r="F616" s="17"/>
      <c r="G616" s="17"/>
      <c r="H616" s="17"/>
      <c r="I616" s="17"/>
      <c r="J616" s="22"/>
      <c r="K616" s="22"/>
      <c r="L616" s="17"/>
      <c r="M616" s="22"/>
      <c r="N616" s="22"/>
      <c r="P616" s="17"/>
    </row>
    <row r="617" spans="1:16" ht="12.75" customHeight="1" x14ac:dyDescent="0.15">
      <c r="A617" s="17"/>
      <c r="B617" s="17"/>
      <c r="C617" s="17"/>
      <c r="E617" s="17"/>
      <c r="F617" s="17"/>
      <c r="G617" s="17"/>
      <c r="H617" s="17"/>
      <c r="I617" s="17"/>
      <c r="J617" s="22"/>
      <c r="K617" s="22"/>
      <c r="L617" s="17"/>
      <c r="M617" s="22"/>
      <c r="N617" s="22"/>
      <c r="P617" s="17"/>
    </row>
    <row r="618" spans="1:16" ht="12.75" customHeight="1" x14ac:dyDescent="0.15">
      <c r="A618" s="17"/>
      <c r="B618" s="17"/>
      <c r="C618" s="17"/>
      <c r="E618" s="17"/>
      <c r="F618" s="17"/>
      <c r="G618" s="17"/>
      <c r="H618" s="17"/>
      <c r="I618" s="17"/>
      <c r="J618" s="22"/>
      <c r="K618" s="22"/>
      <c r="L618" s="17"/>
      <c r="M618" s="22"/>
      <c r="N618" s="22"/>
      <c r="P618" s="17"/>
    </row>
    <row r="619" spans="1:16" ht="12.75" customHeight="1" x14ac:dyDescent="0.15">
      <c r="A619" s="17"/>
      <c r="B619" s="17"/>
      <c r="C619" s="17"/>
      <c r="E619" s="17"/>
      <c r="F619" s="17"/>
      <c r="G619" s="17"/>
      <c r="H619" s="17"/>
      <c r="I619" s="17"/>
      <c r="J619" s="22"/>
      <c r="K619" s="22"/>
      <c r="L619" s="17"/>
      <c r="M619" s="22"/>
      <c r="N619" s="22"/>
      <c r="P619" s="17"/>
    </row>
    <row r="620" spans="1:16" ht="12.75" customHeight="1" x14ac:dyDescent="0.15">
      <c r="A620" s="17"/>
      <c r="B620" s="17"/>
      <c r="C620" s="17"/>
      <c r="E620" s="17"/>
      <c r="F620" s="17"/>
      <c r="G620" s="17"/>
      <c r="H620" s="17"/>
      <c r="I620" s="17"/>
      <c r="J620" s="22"/>
      <c r="K620" s="22"/>
      <c r="L620" s="17"/>
      <c r="M620" s="22"/>
      <c r="N620" s="22"/>
      <c r="P620" s="17"/>
    </row>
    <row r="621" spans="1:16" ht="12.75" customHeight="1" x14ac:dyDescent="0.15">
      <c r="A621" s="17"/>
      <c r="B621" s="17"/>
      <c r="C621" s="17"/>
      <c r="E621" s="17"/>
      <c r="F621" s="17"/>
      <c r="G621" s="17"/>
      <c r="H621" s="17"/>
      <c r="I621" s="17"/>
      <c r="J621" s="22"/>
      <c r="K621" s="22"/>
      <c r="L621" s="17"/>
      <c r="M621" s="22"/>
      <c r="N621" s="22"/>
      <c r="P621" s="17"/>
    </row>
    <row r="622" spans="1:16" ht="12.75" customHeight="1" x14ac:dyDescent="0.15">
      <c r="A622" s="17"/>
      <c r="B622" s="17"/>
      <c r="C622" s="17"/>
      <c r="E622" s="17"/>
      <c r="F622" s="17"/>
      <c r="G622" s="17"/>
      <c r="H622" s="17"/>
      <c r="I622" s="17"/>
      <c r="J622" s="22"/>
      <c r="K622" s="22"/>
      <c r="L622" s="17"/>
      <c r="M622" s="22"/>
      <c r="N622" s="22"/>
      <c r="P622" s="17"/>
    </row>
    <row r="623" spans="1:16" ht="12.75" customHeight="1" x14ac:dyDescent="0.15">
      <c r="A623" s="17"/>
      <c r="B623" s="17"/>
      <c r="C623" s="17"/>
      <c r="E623" s="17"/>
      <c r="F623" s="17"/>
      <c r="G623" s="17"/>
      <c r="H623" s="17"/>
      <c r="I623" s="17"/>
      <c r="J623" s="22"/>
      <c r="K623" s="22"/>
      <c r="L623" s="17"/>
      <c r="M623" s="22"/>
      <c r="N623" s="22"/>
      <c r="P623" s="17"/>
    </row>
    <row r="624" spans="1:16" ht="12.75" customHeight="1" x14ac:dyDescent="0.15">
      <c r="A624" s="17"/>
      <c r="B624" s="17"/>
      <c r="C624" s="17"/>
      <c r="E624" s="17"/>
      <c r="F624" s="17"/>
      <c r="G624" s="17"/>
      <c r="H624" s="17"/>
      <c r="I624" s="17"/>
      <c r="J624" s="22"/>
      <c r="K624" s="22"/>
      <c r="L624" s="17"/>
      <c r="M624" s="22"/>
      <c r="N624" s="22"/>
      <c r="P624" s="17"/>
    </row>
    <row r="625" spans="1:16" ht="12.75" customHeight="1" x14ac:dyDescent="0.15">
      <c r="A625" s="17"/>
      <c r="B625" s="17"/>
      <c r="C625" s="17"/>
      <c r="E625" s="17"/>
      <c r="F625" s="17"/>
      <c r="G625" s="17"/>
      <c r="H625" s="17"/>
      <c r="I625" s="17"/>
      <c r="J625" s="22"/>
      <c r="K625" s="22"/>
      <c r="L625" s="17"/>
      <c r="M625" s="22"/>
      <c r="N625" s="22"/>
      <c r="P625" s="17"/>
    </row>
    <row r="626" spans="1:16" ht="12.75" customHeight="1" x14ac:dyDescent="0.15">
      <c r="A626" s="17"/>
      <c r="B626" s="17"/>
      <c r="C626" s="17"/>
      <c r="E626" s="17"/>
      <c r="F626" s="17"/>
      <c r="G626" s="17"/>
      <c r="H626" s="17"/>
      <c r="I626" s="17"/>
      <c r="J626" s="22"/>
      <c r="K626" s="22"/>
      <c r="L626" s="17"/>
      <c r="M626" s="22"/>
      <c r="N626" s="22"/>
      <c r="P626" s="17"/>
    </row>
    <row r="627" spans="1:16" ht="12.75" customHeight="1" x14ac:dyDescent="0.15">
      <c r="A627" s="17"/>
      <c r="B627" s="17"/>
      <c r="C627" s="17"/>
      <c r="E627" s="17"/>
      <c r="F627" s="17"/>
      <c r="G627" s="17"/>
      <c r="H627" s="17"/>
      <c r="I627" s="17"/>
      <c r="J627" s="22"/>
      <c r="K627" s="22"/>
      <c r="L627" s="17"/>
      <c r="M627" s="22"/>
      <c r="N627" s="22"/>
      <c r="P627" s="17"/>
    </row>
    <row r="628" spans="1:16" ht="12.75" customHeight="1" x14ac:dyDescent="0.15">
      <c r="A628" s="17"/>
      <c r="B628" s="17"/>
      <c r="C628" s="17"/>
      <c r="E628" s="17"/>
      <c r="F628" s="17"/>
      <c r="G628" s="17"/>
      <c r="H628" s="17"/>
      <c r="I628" s="17"/>
      <c r="J628" s="22"/>
      <c r="K628" s="22"/>
      <c r="L628" s="17"/>
      <c r="M628" s="22"/>
      <c r="N628" s="22"/>
      <c r="P628" s="17"/>
    </row>
    <row r="629" spans="1:16" ht="12.75" customHeight="1" x14ac:dyDescent="0.15">
      <c r="A629" s="17"/>
      <c r="B629" s="17"/>
      <c r="C629" s="17"/>
      <c r="E629" s="17"/>
      <c r="F629" s="17"/>
      <c r="G629" s="17"/>
      <c r="H629" s="17"/>
      <c r="I629" s="17"/>
      <c r="J629" s="22"/>
      <c r="K629" s="22"/>
      <c r="L629" s="17"/>
      <c r="M629" s="22"/>
      <c r="N629" s="22"/>
      <c r="P629" s="17"/>
    </row>
    <row r="630" spans="1:16" ht="12.75" customHeight="1" x14ac:dyDescent="0.15">
      <c r="A630" s="17"/>
      <c r="B630" s="17"/>
      <c r="C630" s="17"/>
      <c r="E630" s="17"/>
      <c r="F630" s="17"/>
      <c r="G630" s="17"/>
      <c r="H630" s="17"/>
      <c r="I630" s="17"/>
      <c r="J630" s="22"/>
      <c r="K630" s="22"/>
      <c r="L630" s="17"/>
      <c r="M630" s="22"/>
      <c r="N630" s="22"/>
      <c r="P630" s="17"/>
    </row>
    <row r="631" spans="1:16" ht="12.75" customHeight="1" x14ac:dyDescent="0.15">
      <c r="A631" s="17"/>
      <c r="B631" s="17"/>
      <c r="C631" s="17"/>
      <c r="E631" s="17"/>
      <c r="F631" s="17"/>
      <c r="G631" s="17"/>
      <c r="H631" s="17"/>
      <c r="I631" s="17"/>
      <c r="J631" s="22"/>
      <c r="K631" s="22"/>
      <c r="L631" s="17"/>
      <c r="M631" s="22"/>
      <c r="N631" s="22"/>
      <c r="P631" s="17"/>
    </row>
    <row r="632" spans="1:16" ht="12.75" customHeight="1" x14ac:dyDescent="0.15">
      <c r="A632" s="17"/>
      <c r="B632" s="17"/>
      <c r="C632" s="17"/>
      <c r="E632" s="17"/>
      <c r="F632" s="17"/>
      <c r="G632" s="17"/>
      <c r="H632" s="17"/>
      <c r="I632" s="17"/>
      <c r="J632" s="22"/>
      <c r="K632" s="22"/>
      <c r="L632" s="17"/>
      <c r="M632" s="22"/>
      <c r="N632" s="22"/>
      <c r="P632" s="17"/>
    </row>
    <row r="633" spans="1:16" ht="12.75" customHeight="1" x14ac:dyDescent="0.15">
      <c r="A633" s="17"/>
      <c r="B633" s="17"/>
      <c r="C633" s="17"/>
      <c r="E633" s="17"/>
      <c r="F633" s="17"/>
      <c r="G633" s="17"/>
      <c r="H633" s="17"/>
      <c r="I633" s="17"/>
      <c r="J633" s="22"/>
      <c r="K633" s="22"/>
      <c r="L633" s="17"/>
      <c r="M633" s="22"/>
      <c r="N633" s="22"/>
      <c r="P633" s="17"/>
    </row>
    <row r="634" spans="1:16" ht="12.75" customHeight="1" x14ac:dyDescent="0.15">
      <c r="A634" s="17"/>
      <c r="B634" s="17"/>
      <c r="C634" s="17"/>
      <c r="E634" s="17"/>
      <c r="F634" s="17"/>
      <c r="G634" s="17"/>
      <c r="H634" s="17"/>
      <c r="I634" s="17"/>
      <c r="J634" s="22"/>
      <c r="K634" s="22"/>
      <c r="L634" s="17"/>
      <c r="M634" s="22"/>
      <c r="N634" s="22"/>
      <c r="P634" s="17"/>
    </row>
    <row r="635" spans="1:16" ht="12.75" customHeight="1" x14ac:dyDescent="0.15">
      <c r="A635" s="17"/>
      <c r="B635" s="17"/>
      <c r="C635" s="17"/>
      <c r="E635" s="17"/>
      <c r="F635" s="17"/>
      <c r="G635" s="17"/>
      <c r="H635" s="17"/>
      <c r="I635" s="17"/>
      <c r="J635" s="22"/>
      <c r="K635" s="22"/>
      <c r="L635" s="17"/>
      <c r="M635" s="22"/>
      <c r="N635" s="22"/>
      <c r="P635" s="17"/>
    </row>
    <row r="636" spans="1:16" ht="12.75" customHeight="1" x14ac:dyDescent="0.15">
      <c r="A636" s="17"/>
      <c r="B636" s="17"/>
      <c r="C636" s="17"/>
      <c r="E636" s="17"/>
      <c r="F636" s="17"/>
      <c r="G636" s="17"/>
      <c r="H636" s="17"/>
      <c r="I636" s="17"/>
      <c r="J636" s="22"/>
      <c r="K636" s="22"/>
      <c r="L636" s="17"/>
      <c r="M636" s="22"/>
      <c r="N636" s="22"/>
      <c r="P636" s="17"/>
    </row>
    <row r="637" spans="1:16" ht="12.75" customHeight="1" x14ac:dyDescent="0.15">
      <c r="A637" s="17"/>
      <c r="B637" s="17"/>
      <c r="C637" s="17"/>
      <c r="E637" s="17"/>
      <c r="F637" s="17"/>
      <c r="G637" s="17"/>
      <c r="H637" s="17"/>
      <c r="I637" s="17"/>
      <c r="J637" s="22"/>
      <c r="K637" s="22"/>
      <c r="L637" s="17"/>
      <c r="M637" s="22"/>
      <c r="N637" s="22"/>
      <c r="P637" s="17"/>
    </row>
    <row r="638" spans="1:16" ht="12.75" customHeight="1" x14ac:dyDescent="0.15">
      <c r="A638" s="17"/>
      <c r="B638" s="17"/>
      <c r="C638" s="17"/>
      <c r="E638" s="17"/>
      <c r="F638" s="17"/>
      <c r="G638" s="17"/>
      <c r="H638" s="17"/>
      <c r="I638" s="17"/>
      <c r="J638" s="22"/>
      <c r="K638" s="22"/>
      <c r="L638" s="17"/>
      <c r="M638" s="22"/>
      <c r="N638" s="22"/>
      <c r="P638" s="17"/>
    </row>
    <row r="639" spans="1:16" ht="12.75" customHeight="1" x14ac:dyDescent="0.15">
      <c r="A639" s="17"/>
      <c r="B639" s="17"/>
      <c r="C639" s="17"/>
      <c r="E639" s="17"/>
      <c r="F639" s="17"/>
      <c r="G639" s="17"/>
      <c r="H639" s="17"/>
      <c r="I639" s="17"/>
      <c r="J639" s="22"/>
      <c r="K639" s="22"/>
      <c r="L639" s="17"/>
      <c r="M639" s="22"/>
      <c r="N639" s="22"/>
      <c r="P639" s="17"/>
    </row>
    <row r="640" spans="1:16" ht="12.75" customHeight="1" x14ac:dyDescent="0.15">
      <c r="A640" s="17"/>
      <c r="B640" s="17"/>
      <c r="C640" s="17"/>
      <c r="E640" s="17"/>
      <c r="F640" s="17"/>
      <c r="G640" s="17"/>
      <c r="H640" s="17"/>
      <c r="I640" s="17"/>
      <c r="J640" s="22"/>
      <c r="K640" s="22"/>
      <c r="L640" s="17"/>
      <c r="M640" s="22"/>
      <c r="N640" s="22"/>
      <c r="P640" s="17"/>
    </row>
    <row r="641" spans="1:16" ht="12.75" customHeight="1" x14ac:dyDescent="0.15">
      <c r="A641" s="17"/>
      <c r="B641" s="17"/>
      <c r="C641" s="17"/>
      <c r="E641" s="17"/>
      <c r="F641" s="17"/>
      <c r="G641" s="17"/>
      <c r="H641" s="17"/>
      <c r="I641" s="17"/>
      <c r="J641" s="22"/>
      <c r="K641" s="22"/>
      <c r="L641" s="17"/>
      <c r="M641" s="22"/>
      <c r="N641" s="22"/>
      <c r="P641" s="17"/>
    </row>
    <row r="642" spans="1:16" ht="12.75" customHeight="1" x14ac:dyDescent="0.15">
      <c r="A642" s="17"/>
      <c r="B642" s="17"/>
      <c r="C642" s="17"/>
      <c r="E642" s="17"/>
      <c r="F642" s="17"/>
      <c r="G642" s="17"/>
      <c r="H642" s="17"/>
      <c r="I642" s="17"/>
      <c r="J642" s="22"/>
      <c r="K642" s="22"/>
      <c r="L642" s="17"/>
      <c r="M642" s="22"/>
      <c r="N642" s="22"/>
      <c r="P642" s="17"/>
    </row>
    <row r="643" spans="1:16" ht="12.75" customHeight="1" x14ac:dyDescent="0.15">
      <c r="A643" s="17"/>
      <c r="B643" s="17"/>
      <c r="C643" s="17"/>
      <c r="E643" s="17"/>
      <c r="F643" s="17"/>
      <c r="G643" s="17"/>
      <c r="H643" s="17"/>
      <c r="I643" s="17"/>
      <c r="J643" s="22"/>
      <c r="K643" s="22"/>
      <c r="L643" s="17"/>
      <c r="M643" s="22"/>
      <c r="N643" s="22"/>
      <c r="P643" s="17"/>
    </row>
    <row r="644" spans="1:16" ht="12.75" customHeight="1" x14ac:dyDescent="0.15">
      <c r="A644" s="17"/>
      <c r="B644" s="17"/>
      <c r="C644" s="17"/>
      <c r="E644" s="17"/>
      <c r="F644" s="17"/>
      <c r="G644" s="17"/>
      <c r="H644" s="17"/>
      <c r="I644" s="17"/>
      <c r="J644" s="22"/>
      <c r="K644" s="22"/>
      <c r="L644" s="17"/>
      <c r="M644" s="22"/>
      <c r="N644" s="22"/>
      <c r="P644" s="17"/>
    </row>
    <row r="645" spans="1:16" ht="12.75" customHeight="1" x14ac:dyDescent="0.15">
      <c r="A645" s="17"/>
      <c r="B645" s="17"/>
      <c r="C645" s="17"/>
      <c r="E645" s="17"/>
      <c r="F645" s="17"/>
      <c r="G645" s="17"/>
      <c r="H645" s="17"/>
      <c r="I645" s="17"/>
      <c r="J645" s="22"/>
      <c r="K645" s="22"/>
      <c r="L645" s="17"/>
      <c r="M645" s="22"/>
      <c r="N645" s="22"/>
      <c r="P645" s="17"/>
    </row>
    <row r="646" spans="1:16" ht="12.75" customHeight="1" x14ac:dyDescent="0.15">
      <c r="A646" s="17"/>
      <c r="B646" s="17"/>
      <c r="C646" s="17"/>
      <c r="E646" s="17"/>
      <c r="F646" s="17"/>
      <c r="G646" s="17"/>
      <c r="H646" s="17"/>
      <c r="I646" s="17"/>
      <c r="J646" s="22"/>
      <c r="K646" s="22"/>
      <c r="L646" s="17"/>
      <c r="M646" s="22"/>
      <c r="N646" s="22"/>
      <c r="P646" s="17"/>
    </row>
    <row r="647" spans="1:16" ht="12.75" customHeight="1" x14ac:dyDescent="0.15">
      <c r="A647" s="17"/>
      <c r="B647" s="17"/>
      <c r="C647" s="17"/>
      <c r="E647" s="17"/>
      <c r="F647" s="17"/>
      <c r="G647" s="17"/>
      <c r="H647" s="17"/>
      <c r="I647" s="17"/>
      <c r="J647" s="22"/>
      <c r="K647" s="22"/>
      <c r="L647" s="17"/>
      <c r="M647" s="22"/>
      <c r="N647" s="22"/>
      <c r="P647" s="17"/>
    </row>
    <row r="648" spans="1:16" ht="12.75" customHeight="1" x14ac:dyDescent="0.15">
      <c r="A648" s="17"/>
      <c r="B648" s="17"/>
      <c r="C648" s="17"/>
      <c r="E648" s="17"/>
      <c r="F648" s="17"/>
      <c r="G648" s="17"/>
      <c r="H648" s="17"/>
      <c r="I648" s="17"/>
      <c r="J648" s="22"/>
      <c r="K648" s="22"/>
      <c r="L648" s="17"/>
      <c r="M648" s="22"/>
      <c r="N648" s="22"/>
      <c r="P648" s="17"/>
    </row>
    <row r="649" spans="1:16" ht="12.75" customHeight="1" x14ac:dyDescent="0.15">
      <c r="A649" s="17"/>
      <c r="B649" s="17"/>
      <c r="C649" s="17"/>
      <c r="E649" s="17"/>
      <c r="F649" s="17"/>
      <c r="G649" s="17"/>
      <c r="H649" s="17"/>
      <c r="I649" s="17"/>
      <c r="J649" s="22"/>
      <c r="K649" s="22"/>
      <c r="L649" s="17"/>
      <c r="M649" s="22"/>
      <c r="N649" s="22"/>
      <c r="P649" s="17"/>
    </row>
    <row r="650" spans="1:16" ht="12.75" customHeight="1" x14ac:dyDescent="0.15">
      <c r="A650" s="17"/>
      <c r="B650" s="17"/>
      <c r="C650" s="17"/>
      <c r="E650" s="17"/>
      <c r="F650" s="17"/>
      <c r="G650" s="17"/>
      <c r="H650" s="17"/>
      <c r="I650" s="17"/>
      <c r="J650" s="22"/>
      <c r="K650" s="22"/>
      <c r="L650" s="17"/>
      <c r="M650" s="22"/>
      <c r="N650" s="22"/>
      <c r="P650" s="17"/>
    </row>
    <row r="651" spans="1:16" ht="12.75" customHeight="1" x14ac:dyDescent="0.15">
      <c r="A651" s="17"/>
      <c r="B651" s="17"/>
      <c r="C651" s="17"/>
      <c r="E651" s="17"/>
      <c r="F651" s="17"/>
      <c r="G651" s="17"/>
      <c r="H651" s="17"/>
      <c r="I651" s="17"/>
      <c r="J651" s="22"/>
      <c r="K651" s="22"/>
      <c r="L651" s="17"/>
      <c r="M651" s="22"/>
      <c r="N651" s="22"/>
      <c r="P651" s="17"/>
    </row>
    <row r="652" spans="1:16" ht="12.75" customHeight="1" x14ac:dyDescent="0.15">
      <c r="A652" s="17"/>
      <c r="B652" s="17"/>
      <c r="C652" s="17"/>
      <c r="E652" s="17"/>
      <c r="F652" s="17"/>
      <c r="G652" s="17"/>
      <c r="H652" s="17"/>
      <c r="I652" s="17"/>
      <c r="J652" s="22"/>
      <c r="K652" s="22"/>
      <c r="L652" s="17"/>
      <c r="M652" s="22"/>
      <c r="N652" s="22"/>
      <c r="P652" s="17"/>
    </row>
    <row r="653" spans="1:16" ht="12.75" customHeight="1" x14ac:dyDescent="0.15">
      <c r="A653" s="17"/>
      <c r="B653" s="17"/>
      <c r="C653" s="17"/>
      <c r="E653" s="17"/>
      <c r="F653" s="17"/>
      <c r="G653" s="17"/>
      <c r="H653" s="17"/>
      <c r="I653" s="17"/>
      <c r="J653" s="22"/>
      <c r="K653" s="22"/>
      <c r="L653" s="17"/>
      <c r="M653" s="22"/>
      <c r="N653" s="22"/>
      <c r="P653" s="17"/>
    </row>
    <row r="654" spans="1:16" ht="12.75" customHeight="1" x14ac:dyDescent="0.15">
      <c r="A654" s="17"/>
      <c r="B654" s="17"/>
      <c r="C654" s="17"/>
      <c r="E654" s="17"/>
      <c r="F654" s="17"/>
      <c r="G654" s="17"/>
      <c r="H654" s="17"/>
      <c r="I654" s="17"/>
      <c r="J654" s="22"/>
      <c r="K654" s="22"/>
      <c r="L654" s="17"/>
      <c r="M654" s="22"/>
      <c r="N654" s="22"/>
      <c r="P654" s="17"/>
    </row>
    <row r="655" spans="1:16" ht="12.75" customHeight="1" x14ac:dyDescent="0.15">
      <c r="A655" s="17"/>
      <c r="B655" s="17"/>
      <c r="C655" s="17"/>
      <c r="E655" s="17"/>
      <c r="F655" s="17"/>
      <c r="G655" s="17"/>
      <c r="H655" s="17"/>
      <c r="I655" s="17"/>
      <c r="J655" s="22"/>
      <c r="K655" s="22"/>
      <c r="L655" s="17"/>
      <c r="M655" s="22"/>
      <c r="N655" s="22"/>
      <c r="P655" s="17"/>
    </row>
    <row r="656" spans="1:16" ht="12.75" customHeight="1" x14ac:dyDescent="0.15">
      <c r="A656" s="17"/>
      <c r="B656" s="17"/>
      <c r="C656" s="17"/>
      <c r="E656" s="17"/>
      <c r="F656" s="17"/>
      <c r="G656" s="17"/>
      <c r="H656" s="17"/>
      <c r="I656" s="17"/>
      <c r="J656" s="22"/>
      <c r="K656" s="22"/>
      <c r="L656" s="17"/>
      <c r="M656" s="22"/>
      <c r="N656" s="22"/>
      <c r="P656" s="17"/>
    </row>
    <row r="657" spans="1:16" ht="12.75" customHeight="1" x14ac:dyDescent="0.15">
      <c r="A657" s="17"/>
      <c r="B657" s="17"/>
      <c r="C657" s="17"/>
      <c r="E657" s="17"/>
      <c r="F657" s="17"/>
      <c r="G657" s="17"/>
      <c r="H657" s="17"/>
      <c r="I657" s="17"/>
      <c r="J657" s="22"/>
      <c r="K657" s="22"/>
      <c r="L657" s="17"/>
      <c r="M657" s="22"/>
      <c r="N657" s="22"/>
      <c r="P657" s="17"/>
    </row>
    <row r="658" spans="1:16" ht="12.75" customHeight="1" x14ac:dyDescent="0.15">
      <c r="A658" s="17"/>
      <c r="B658" s="17"/>
      <c r="C658" s="17"/>
      <c r="E658" s="17"/>
      <c r="F658" s="17"/>
      <c r="G658" s="17"/>
      <c r="H658" s="17"/>
      <c r="I658" s="17"/>
      <c r="J658" s="22"/>
      <c r="K658" s="22"/>
      <c r="L658" s="17"/>
      <c r="M658" s="22"/>
      <c r="N658" s="22"/>
      <c r="P658" s="17"/>
    </row>
    <row r="659" spans="1:16" ht="12.75" customHeight="1" x14ac:dyDescent="0.15">
      <c r="A659" s="17"/>
      <c r="B659" s="17"/>
      <c r="C659" s="17"/>
      <c r="E659" s="17"/>
      <c r="F659" s="17"/>
      <c r="G659" s="17"/>
      <c r="H659" s="17"/>
      <c r="I659" s="17"/>
      <c r="J659" s="22"/>
      <c r="K659" s="22"/>
      <c r="L659" s="17"/>
      <c r="M659" s="22"/>
      <c r="N659" s="22"/>
      <c r="P659" s="17"/>
    </row>
    <row r="660" spans="1:16" ht="12.75" customHeight="1" x14ac:dyDescent="0.15">
      <c r="A660" s="17"/>
      <c r="B660" s="17"/>
      <c r="C660" s="17"/>
      <c r="E660" s="17"/>
      <c r="F660" s="17"/>
      <c r="G660" s="17"/>
      <c r="H660" s="17"/>
      <c r="I660" s="17"/>
      <c r="J660" s="22"/>
      <c r="K660" s="22"/>
      <c r="L660" s="17"/>
      <c r="M660" s="22"/>
      <c r="N660" s="22"/>
      <c r="P660" s="17"/>
    </row>
    <row r="661" spans="1:16" ht="12.75" customHeight="1" x14ac:dyDescent="0.15">
      <c r="A661" s="17"/>
      <c r="B661" s="17"/>
      <c r="C661" s="17"/>
      <c r="E661" s="17"/>
      <c r="F661" s="17"/>
      <c r="G661" s="17"/>
      <c r="H661" s="17"/>
      <c r="I661" s="17"/>
      <c r="J661" s="22"/>
      <c r="K661" s="22"/>
      <c r="L661" s="17"/>
      <c r="M661" s="22"/>
      <c r="N661" s="22"/>
      <c r="P661" s="17"/>
    </row>
    <row r="662" spans="1:16" ht="12.75" customHeight="1" x14ac:dyDescent="0.15">
      <c r="A662" s="17"/>
      <c r="B662" s="17"/>
      <c r="C662" s="17"/>
      <c r="E662" s="17"/>
      <c r="F662" s="17"/>
      <c r="G662" s="17"/>
      <c r="H662" s="17"/>
      <c r="I662" s="17"/>
      <c r="J662" s="22"/>
      <c r="K662" s="22"/>
      <c r="L662" s="17"/>
      <c r="M662" s="22"/>
      <c r="N662" s="22"/>
      <c r="P662" s="17"/>
    </row>
    <row r="663" spans="1:16" ht="12.75" customHeight="1" x14ac:dyDescent="0.15">
      <c r="A663" s="17"/>
      <c r="B663" s="17"/>
      <c r="C663" s="17"/>
      <c r="E663" s="17"/>
      <c r="F663" s="17"/>
      <c r="G663" s="17"/>
      <c r="H663" s="17"/>
      <c r="I663" s="17"/>
      <c r="J663" s="22"/>
      <c r="K663" s="22"/>
      <c r="L663" s="17"/>
      <c r="M663" s="22"/>
      <c r="N663" s="22"/>
      <c r="P663" s="17"/>
    </row>
    <row r="664" spans="1:16" ht="12.75" customHeight="1" x14ac:dyDescent="0.15">
      <c r="A664" s="17"/>
      <c r="B664" s="17"/>
      <c r="C664" s="17"/>
      <c r="E664" s="17"/>
      <c r="F664" s="17"/>
      <c r="G664" s="17"/>
      <c r="H664" s="17"/>
      <c r="I664" s="17"/>
      <c r="J664" s="22"/>
      <c r="K664" s="22"/>
      <c r="L664" s="17"/>
      <c r="M664" s="22"/>
      <c r="N664" s="22"/>
      <c r="P664" s="17"/>
    </row>
    <row r="665" spans="1:16" ht="12.75" customHeight="1" x14ac:dyDescent="0.15">
      <c r="A665" s="17"/>
      <c r="B665" s="17"/>
      <c r="C665" s="17"/>
      <c r="E665" s="17"/>
      <c r="F665" s="17"/>
      <c r="G665" s="17"/>
      <c r="H665" s="17"/>
      <c r="I665" s="17"/>
      <c r="J665" s="22"/>
      <c r="K665" s="22"/>
      <c r="L665" s="17"/>
      <c r="M665" s="22"/>
      <c r="N665" s="22"/>
      <c r="P665" s="17"/>
    </row>
    <row r="666" spans="1:16" ht="12.75" customHeight="1" x14ac:dyDescent="0.15">
      <c r="A666" s="17"/>
      <c r="B666" s="17"/>
      <c r="C666" s="17"/>
      <c r="E666" s="17"/>
      <c r="F666" s="17"/>
      <c r="G666" s="17"/>
      <c r="H666" s="17"/>
      <c r="I666" s="17"/>
      <c r="J666" s="22"/>
      <c r="K666" s="22"/>
      <c r="L666" s="17"/>
      <c r="M666" s="22"/>
      <c r="N666" s="22"/>
      <c r="P666" s="17"/>
    </row>
    <row r="667" spans="1:16" ht="12.75" customHeight="1" x14ac:dyDescent="0.15">
      <c r="A667" s="17"/>
      <c r="B667" s="17"/>
      <c r="C667" s="17"/>
      <c r="E667" s="17"/>
      <c r="F667" s="17"/>
      <c r="G667" s="17"/>
      <c r="H667" s="17"/>
      <c r="I667" s="17"/>
      <c r="J667" s="22"/>
      <c r="K667" s="22"/>
      <c r="L667" s="17"/>
      <c r="M667" s="22"/>
      <c r="N667" s="22"/>
      <c r="P667" s="17"/>
    </row>
    <row r="668" spans="1:16" ht="12.75" customHeight="1" x14ac:dyDescent="0.15">
      <c r="A668" s="17"/>
      <c r="B668" s="17"/>
      <c r="C668" s="17"/>
      <c r="E668" s="17"/>
      <c r="F668" s="17"/>
      <c r="G668" s="17"/>
      <c r="H668" s="17"/>
      <c r="I668" s="17"/>
      <c r="J668" s="22"/>
      <c r="K668" s="22"/>
      <c r="L668" s="17"/>
      <c r="M668" s="22"/>
      <c r="N668" s="22"/>
      <c r="P668" s="17"/>
    </row>
    <row r="669" spans="1:16" ht="12.75" customHeight="1" x14ac:dyDescent="0.15">
      <c r="A669" s="17"/>
      <c r="B669" s="17"/>
      <c r="C669" s="17"/>
      <c r="E669" s="17"/>
      <c r="F669" s="17"/>
      <c r="G669" s="17"/>
      <c r="H669" s="17"/>
      <c r="I669" s="17"/>
      <c r="J669" s="22"/>
      <c r="K669" s="22"/>
      <c r="L669" s="17"/>
      <c r="M669" s="22"/>
      <c r="N669" s="22"/>
      <c r="P669" s="17"/>
    </row>
    <row r="670" spans="1:16" ht="12.75" customHeight="1" x14ac:dyDescent="0.15">
      <c r="A670" s="17"/>
      <c r="B670" s="17"/>
      <c r="C670" s="17"/>
      <c r="E670" s="17"/>
      <c r="F670" s="17"/>
      <c r="G670" s="17"/>
      <c r="H670" s="17"/>
      <c r="I670" s="17"/>
      <c r="J670" s="22"/>
      <c r="K670" s="22"/>
      <c r="L670" s="17"/>
      <c r="M670" s="22"/>
      <c r="N670" s="22"/>
      <c r="P670" s="17"/>
    </row>
    <row r="671" spans="1:16" ht="12.75" customHeight="1" x14ac:dyDescent="0.15">
      <c r="A671" s="17"/>
      <c r="B671" s="17"/>
      <c r="C671" s="17"/>
      <c r="E671" s="17"/>
      <c r="F671" s="17"/>
      <c r="G671" s="17"/>
      <c r="H671" s="17"/>
      <c r="I671" s="17"/>
      <c r="J671" s="22"/>
      <c r="K671" s="22"/>
      <c r="L671" s="17"/>
      <c r="M671" s="22"/>
      <c r="N671" s="22"/>
      <c r="P671" s="17"/>
    </row>
    <row r="672" spans="1:16" ht="12.75" customHeight="1" x14ac:dyDescent="0.15">
      <c r="A672" s="17"/>
      <c r="B672" s="17"/>
      <c r="C672" s="17"/>
      <c r="E672" s="17"/>
      <c r="F672" s="17"/>
      <c r="G672" s="17"/>
      <c r="H672" s="17"/>
      <c r="I672" s="17"/>
      <c r="J672" s="22"/>
      <c r="K672" s="22"/>
      <c r="L672" s="17"/>
      <c r="M672" s="22"/>
      <c r="N672" s="22"/>
      <c r="P672" s="17"/>
    </row>
    <row r="673" spans="1:16" ht="12.75" customHeight="1" x14ac:dyDescent="0.15">
      <c r="A673" s="17"/>
      <c r="B673" s="17"/>
      <c r="C673" s="17"/>
      <c r="E673" s="17"/>
      <c r="F673" s="17"/>
      <c r="G673" s="17"/>
      <c r="H673" s="17"/>
      <c r="I673" s="17"/>
      <c r="J673" s="22"/>
      <c r="K673" s="22"/>
      <c r="L673" s="17"/>
      <c r="M673" s="22"/>
      <c r="N673" s="22"/>
      <c r="P673" s="17"/>
    </row>
    <row r="674" spans="1:16" ht="12.75" customHeight="1" x14ac:dyDescent="0.15">
      <c r="A674" s="17"/>
      <c r="B674" s="17"/>
      <c r="C674" s="17"/>
      <c r="E674" s="17"/>
      <c r="F674" s="17"/>
      <c r="G674" s="17"/>
      <c r="H674" s="17"/>
      <c r="I674" s="17"/>
      <c r="J674" s="22"/>
      <c r="K674" s="22"/>
      <c r="L674" s="17"/>
      <c r="M674" s="22"/>
      <c r="N674" s="22"/>
      <c r="P674" s="17"/>
    </row>
    <row r="675" spans="1:16" ht="12.75" customHeight="1" x14ac:dyDescent="0.15">
      <c r="A675" s="17"/>
      <c r="B675" s="17"/>
      <c r="C675" s="17"/>
      <c r="E675" s="17"/>
      <c r="F675" s="17"/>
      <c r="G675" s="17"/>
      <c r="H675" s="17"/>
      <c r="I675" s="17"/>
      <c r="J675" s="22"/>
      <c r="K675" s="22"/>
      <c r="L675" s="17"/>
      <c r="M675" s="22"/>
      <c r="N675" s="22"/>
      <c r="P675" s="17"/>
    </row>
    <row r="676" spans="1:16" ht="12.75" customHeight="1" x14ac:dyDescent="0.15">
      <c r="A676" s="17"/>
      <c r="B676" s="17"/>
      <c r="C676" s="17"/>
      <c r="E676" s="17"/>
      <c r="F676" s="17"/>
      <c r="G676" s="17"/>
      <c r="H676" s="17"/>
      <c r="I676" s="17"/>
      <c r="J676" s="22"/>
      <c r="K676" s="22"/>
      <c r="L676" s="17"/>
      <c r="M676" s="22"/>
      <c r="N676" s="22"/>
      <c r="P676" s="17"/>
    </row>
    <row r="677" spans="1:16" ht="12.75" customHeight="1" x14ac:dyDescent="0.15">
      <c r="A677" s="17"/>
      <c r="B677" s="17"/>
      <c r="C677" s="17"/>
      <c r="E677" s="17"/>
      <c r="F677" s="17"/>
      <c r="G677" s="17"/>
      <c r="H677" s="17"/>
      <c r="I677" s="17"/>
      <c r="J677" s="22"/>
      <c r="K677" s="22"/>
      <c r="L677" s="17"/>
      <c r="M677" s="22"/>
      <c r="N677" s="22"/>
      <c r="P677" s="17"/>
    </row>
    <row r="678" spans="1:16" ht="12.75" customHeight="1" x14ac:dyDescent="0.15">
      <c r="A678" s="17"/>
      <c r="B678" s="17"/>
      <c r="C678" s="17"/>
      <c r="E678" s="17"/>
      <c r="F678" s="17"/>
      <c r="G678" s="17"/>
      <c r="H678" s="17"/>
      <c r="I678" s="17"/>
      <c r="J678" s="22"/>
      <c r="K678" s="22"/>
      <c r="L678" s="17"/>
      <c r="M678" s="22"/>
      <c r="N678" s="22"/>
      <c r="P678" s="17"/>
    </row>
    <row r="679" spans="1:16" ht="12.75" customHeight="1" x14ac:dyDescent="0.15">
      <c r="A679" s="17"/>
      <c r="B679" s="17"/>
      <c r="C679" s="17"/>
      <c r="E679" s="17"/>
      <c r="F679" s="17"/>
      <c r="G679" s="17"/>
      <c r="H679" s="17"/>
      <c r="I679" s="17"/>
      <c r="J679" s="22"/>
      <c r="K679" s="22"/>
      <c r="L679" s="17"/>
      <c r="M679" s="22"/>
      <c r="N679" s="22"/>
      <c r="P679" s="17"/>
    </row>
    <row r="680" spans="1:16" ht="12.75" customHeight="1" x14ac:dyDescent="0.15">
      <c r="A680" s="17"/>
      <c r="B680" s="17"/>
      <c r="C680" s="17"/>
      <c r="E680" s="17"/>
      <c r="F680" s="17"/>
      <c r="G680" s="17"/>
      <c r="H680" s="17"/>
      <c r="I680" s="17"/>
      <c r="J680" s="22"/>
      <c r="K680" s="22"/>
      <c r="L680" s="17"/>
      <c r="M680" s="22"/>
      <c r="N680" s="22"/>
      <c r="P680" s="17"/>
    </row>
    <row r="681" spans="1:16" ht="12.75" customHeight="1" x14ac:dyDescent="0.15">
      <c r="A681" s="17"/>
      <c r="B681" s="17"/>
      <c r="C681" s="17"/>
      <c r="E681" s="17"/>
      <c r="F681" s="17"/>
      <c r="G681" s="17"/>
      <c r="H681" s="17"/>
      <c r="I681" s="17"/>
      <c r="J681" s="22"/>
      <c r="K681" s="22"/>
      <c r="L681" s="17"/>
      <c r="M681" s="22"/>
      <c r="N681" s="22"/>
      <c r="P681" s="17"/>
    </row>
    <row r="682" spans="1:16" ht="12.75" customHeight="1" x14ac:dyDescent="0.15">
      <c r="A682" s="17"/>
      <c r="B682" s="17"/>
      <c r="C682" s="17"/>
      <c r="E682" s="17"/>
      <c r="F682" s="17"/>
      <c r="G682" s="17"/>
      <c r="H682" s="17"/>
      <c r="I682" s="17"/>
      <c r="J682" s="22"/>
      <c r="K682" s="22"/>
      <c r="L682" s="17"/>
      <c r="M682" s="22"/>
      <c r="N682" s="22"/>
      <c r="P682" s="17"/>
    </row>
    <row r="683" spans="1:16" ht="12.75" customHeight="1" x14ac:dyDescent="0.15">
      <c r="A683" s="17"/>
      <c r="B683" s="17"/>
      <c r="C683" s="17"/>
      <c r="E683" s="17"/>
      <c r="F683" s="17"/>
      <c r="G683" s="17"/>
      <c r="H683" s="17"/>
      <c r="I683" s="17"/>
      <c r="J683" s="22"/>
      <c r="K683" s="22"/>
      <c r="L683" s="17"/>
      <c r="M683" s="22"/>
      <c r="N683" s="22"/>
      <c r="P683" s="17"/>
    </row>
    <row r="684" spans="1:16" ht="12.75" customHeight="1" x14ac:dyDescent="0.15">
      <c r="A684" s="17"/>
      <c r="B684" s="17"/>
      <c r="C684" s="17"/>
      <c r="E684" s="17"/>
      <c r="F684" s="17"/>
      <c r="G684" s="17"/>
      <c r="H684" s="17"/>
      <c r="I684" s="17"/>
      <c r="J684" s="22"/>
      <c r="K684" s="22"/>
      <c r="L684" s="17"/>
      <c r="M684" s="22"/>
      <c r="N684" s="22"/>
      <c r="P684" s="17"/>
    </row>
    <row r="685" spans="1:16" ht="12.75" customHeight="1" x14ac:dyDescent="0.15">
      <c r="A685" s="17"/>
      <c r="B685" s="17"/>
      <c r="C685" s="17"/>
      <c r="E685" s="17"/>
      <c r="F685" s="17"/>
      <c r="G685" s="17"/>
      <c r="H685" s="17"/>
      <c r="I685" s="17"/>
      <c r="J685" s="22"/>
      <c r="K685" s="22"/>
      <c r="L685" s="17"/>
      <c r="M685" s="22"/>
      <c r="N685" s="22"/>
      <c r="P685" s="17"/>
    </row>
    <row r="686" spans="1:16" ht="12.75" customHeight="1" x14ac:dyDescent="0.15">
      <c r="A686" s="17"/>
      <c r="B686" s="17"/>
      <c r="C686" s="17"/>
      <c r="E686" s="17"/>
      <c r="F686" s="17"/>
      <c r="G686" s="17"/>
      <c r="H686" s="17"/>
      <c r="I686" s="17"/>
      <c r="J686" s="22"/>
      <c r="K686" s="22"/>
      <c r="L686" s="17"/>
      <c r="M686" s="22"/>
      <c r="N686" s="22"/>
      <c r="P686" s="17"/>
    </row>
    <row r="687" spans="1:16" ht="12.75" customHeight="1" x14ac:dyDescent="0.15">
      <c r="A687" s="17"/>
      <c r="B687" s="17"/>
      <c r="C687" s="17"/>
      <c r="E687" s="17"/>
      <c r="F687" s="17"/>
      <c r="G687" s="17"/>
      <c r="H687" s="17"/>
      <c r="I687" s="17"/>
      <c r="J687" s="22"/>
      <c r="K687" s="22"/>
      <c r="L687" s="17"/>
      <c r="M687" s="22"/>
      <c r="N687" s="22"/>
      <c r="P687" s="17"/>
    </row>
    <row r="688" spans="1:16" ht="12.75" customHeight="1" x14ac:dyDescent="0.15">
      <c r="A688" s="17"/>
      <c r="B688" s="17"/>
      <c r="C688" s="17"/>
      <c r="E688" s="17"/>
      <c r="F688" s="17"/>
      <c r="G688" s="17"/>
      <c r="H688" s="17"/>
      <c r="I688" s="17"/>
      <c r="J688" s="22"/>
      <c r="K688" s="22"/>
      <c r="L688" s="17"/>
      <c r="M688" s="22"/>
      <c r="N688" s="22"/>
      <c r="P688" s="17"/>
    </row>
    <row r="689" spans="1:16" ht="12.75" customHeight="1" x14ac:dyDescent="0.15">
      <c r="A689" s="17"/>
      <c r="B689" s="17"/>
      <c r="C689" s="17"/>
      <c r="E689" s="17"/>
      <c r="F689" s="17"/>
      <c r="G689" s="17"/>
      <c r="H689" s="17"/>
      <c r="I689" s="17"/>
      <c r="J689" s="22"/>
      <c r="K689" s="22"/>
      <c r="L689" s="17"/>
      <c r="M689" s="22"/>
      <c r="N689" s="22"/>
      <c r="P689" s="17"/>
    </row>
    <row r="690" spans="1:16" ht="12.75" customHeight="1" x14ac:dyDescent="0.15">
      <c r="A690" s="17"/>
      <c r="B690" s="17"/>
      <c r="C690" s="17"/>
      <c r="E690" s="17"/>
      <c r="F690" s="17"/>
      <c r="G690" s="17"/>
      <c r="H690" s="17"/>
      <c r="I690" s="17"/>
      <c r="J690" s="22"/>
      <c r="K690" s="22"/>
      <c r="L690" s="17"/>
      <c r="M690" s="22"/>
      <c r="N690" s="22"/>
      <c r="P690" s="17"/>
    </row>
    <row r="691" spans="1:16" ht="12.75" customHeight="1" x14ac:dyDescent="0.15">
      <c r="A691" s="17"/>
      <c r="B691" s="17"/>
      <c r="C691" s="17"/>
      <c r="E691" s="17"/>
      <c r="F691" s="17"/>
      <c r="G691" s="17"/>
      <c r="H691" s="17"/>
      <c r="I691" s="17"/>
      <c r="J691" s="22"/>
      <c r="K691" s="22"/>
      <c r="L691" s="17"/>
      <c r="M691" s="22"/>
      <c r="N691" s="22"/>
      <c r="P691" s="17"/>
    </row>
    <row r="692" spans="1:16" ht="12.75" customHeight="1" x14ac:dyDescent="0.15">
      <c r="A692" s="17"/>
      <c r="B692" s="17"/>
      <c r="C692" s="17"/>
      <c r="E692" s="17"/>
      <c r="F692" s="17"/>
      <c r="G692" s="17"/>
      <c r="H692" s="17"/>
      <c r="I692" s="17"/>
      <c r="J692" s="22"/>
      <c r="K692" s="22"/>
      <c r="L692" s="17"/>
      <c r="M692" s="22"/>
      <c r="N692" s="22"/>
      <c r="P692" s="17"/>
    </row>
    <row r="693" spans="1:16" ht="12.75" customHeight="1" x14ac:dyDescent="0.15">
      <c r="A693" s="17"/>
      <c r="B693" s="17"/>
      <c r="C693" s="17"/>
      <c r="E693" s="17"/>
      <c r="F693" s="17"/>
      <c r="G693" s="17"/>
      <c r="H693" s="17"/>
      <c r="I693" s="17"/>
      <c r="J693" s="22"/>
      <c r="K693" s="22"/>
      <c r="L693" s="17"/>
      <c r="M693" s="22"/>
      <c r="N693" s="22"/>
      <c r="P693" s="17"/>
    </row>
    <row r="694" spans="1:16" ht="12.75" customHeight="1" x14ac:dyDescent="0.15">
      <c r="A694" s="17"/>
      <c r="B694" s="17"/>
      <c r="C694" s="17"/>
      <c r="E694" s="17"/>
      <c r="F694" s="17"/>
      <c r="G694" s="17"/>
      <c r="H694" s="17"/>
      <c r="I694" s="17"/>
      <c r="J694" s="22"/>
      <c r="K694" s="22"/>
      <c r="L694" s="17"/>
      <c r="M694" s="22"/>
      <c r="N694" s="22"/>
      <c r="P694" s="17"/>
    </row>
    <row r="695" spans="1:16" ht="12.75" customHeight="1" x14ac:dyDescent="0.15">
      <c r="A695" s="17"/>
      <c r="B695" s="17"/>
      <c r="C695" s="17"/>
      <c r="E695" s="17"/>
      <c r="F695" s="17"/>
      <c r="G695" s="17"/>
      <c r="H695" s="17"/>
      <c r="I695" s="17"/>
      <c r="J695" s="22"/>
      <c r="K695" s="22"/>
      <c r="L695" s="17"/>
      <c r="M695" s="22"/>
      <c r="N695" s="22"/>
      <c r="P695" s="17"/>
    </row>
    <row r="696" spans="1:16" ht="12.75" customHeight="1" x14ac:dyDescent="0.15">
      <c r="A696" s="17"/>
      <c r="B696" s="17"/>
      <c r="C696" s="17"/>
      <c r="E696" s="17"/>
      <c r="F696" s="17"/>
      <c r="G696" s="17"/>
      <c r="H696" s="17"/>
      <c r="I696" s="17"/>
      <c r="J696" s="22"/>
      <c r="K696" s="22"/>
      <c r="L696" s="17"/>
      <c r="M696" s="22"/>
      <c r="N696" s="22"/>
      <c r="P696" s="17"/>
    </row>
    <row r="697" spans="1:16" ht="12.75" customHeight="1" x14ac:dyDescent="0.15">
      <c r="A697" s="17"/>
      <c r="B697" s="17"/>
      <c r="C697" s="17"/>
      <c r="E697" s="17"/>
      <c r="F697" s="17"/>
      <c r="G697" s="17"/>
      <c r="H697" s="17"/>
      <c r="I697" s="17"/>
      <c r="J697" s="22"/>
      <c r="K697" s="22"/>
      <c r="L697" s="17"/>
      <c r="M697" s="22"/>
      <c r="N697" s="22"/>
      <c r="P697" s="17"/>
    </row>
    <row r="698" spans="1:16" ht="12.75" customHeight="1" x14ac:dyDescent="0.15">
      <c r="A698" s="17"/>
      <c r="B698" s="17"/>
      <c r="C698" s="17"/>
      <c r="E698" s="17"/>
      <c r="F698" s="17"/>
      <c r="G698" s="17"/>
      <c r="H698" s="17"/>
      <c r="I698" s="17"/>
      <c r="J698" s="22"/>
      <c r="K698" s="22"/>
      <c r="L698" s="17"/>
      <c r="M698" s="22"/>
      <c r="N698" s="22"/>
      <c r="P698" s="17"/>
    </row>
    <row r="699" spans="1:16" ht="12.75" customHeight="1" x14ac:dyDescent="0.15">
      <c r="A699" s="17"/>
      <c r="B699" s="17"/>
      <c r="C699" s="17"/>
      <c r="E699" s="17"/>
      <c r="F699" s="17"/>
      <c r="G699" s="17"/>
      <c r="H699" s="17"/>
      <c r="I699" s="17"/>
      <c r="J699" s="22"/>
      <c r="K699" s="22"/>
      <c r="L699" s="17"/>
      <c r="M699" s="22"/>
      <c r="N699" s="22"/>
      <c r="P699" s="17"/>
    </row>
    <row r="700" spans="1:16" ht="12.75" customHeight="1" x14ac:dyDescent="0.15">
      <c r="A700" s="17"/>
      <c r="B700" s="17"/>
      <c r="C700" s="17"/>
      <c r="E700" s="17"/>
      <c r="F700" s="17"/>
      <c r="G700" s="17"/>
      <c r="H700" s="17"/>
      <c r="I700" s="17"/>
      <c r="J700" s="22"/>
      <c r="K700" s="22"/>
      <c r="L700" s="17"/>
      <c r="M700" s="22"/>
      <c r="N700" s="22"/>
      <c r="P700" s="17"/>
    </row>
    <row r="701" spans="1:16" ht="12.75" customHeight="1" x14ac:dyDescent="0.15">
      <c r="A701" s="17"/>
      <c r="B701" s="17"/>
      <c r="C701" s="17"/>
      <c r="E701" s="17"/>
      <c r="F701" s="17"/>
      <c r="G701" s="17"/>
      <c r="H701" s="17"/>
      <c r="I701" s="17"/>
      <c r="J701" s="22"/>
      <c r="K701" s="22"/>
      <c r="L701" s="17"/>
      <c r="M701" s="22"/>
      <c r="N701" s="22"/>
      <c r="P701" s="17"/>
    </row>
    <row r="702" spans="1:16" ht="12.75" customHeight="1" x14ac:dyDescent="0.15">
      <c r="A702" s="17"/>
      <c r="B702" s="17"/>
      <c r="C702" s="17"/>
      <c r="E702" s="17"/>
      <c r="F702" s="17"/>
      <c r="G702" s="17"/>
      <c r="H702" s="17"/>
      <c r="I702" s="17"/>
      <c r="J702" s="22"/>
      <c r="K702" s="22"/>
      <c r="L702" s="17"/>
      <c r="M702" s="22"/>
      <c r="N702" s="22"/>
      <c r="P702" s="17"/>
    </row>
    <row r="703" spans="1:16" ht="12.75" customHeight="1" x14ac:dyDescent="0.15">
      <c r="A703" s="17"/>
      <c r="B703" s="17"/>
      <c r="C703" s="17"/>
      <c r="E703" s="17"/>
      <c r="F703" s="17"/>
      <c r="G703" s="17"/>
      <c r="H703" s="17"/>
      <c r="I703" s="17"/>
      <c r="J703" s="22"/>
      <c r="K703" s="22"/>
      <c r="L703" s="17"/>
      <c r="M703" s="22"/>
      <c r="N703" s="22"/>
      <c r="P703" s="17"/>
    </row>
    <row r="704" spans="1:16" ht="12.75" customHeight="1" x14ac:dyDescent="0.15">
      <c r="A704" s="17"/>
      <c r="B704" s="17"/>
      <c r="C704" s="17"/>
      <c r="E704" s="17"/>
      <c r="F704" s="17"/>
      <c r="G704" s="17"/>
      <c r="H704" s="17"/>
      <c r="I704" s="17"/>
      <c r="J704" s="22"/>
      <c r="K704" s="22"/>
      <c r="L704" s="17"/>
      <c r="M704" s="22"/>
      <c r="N704" s="22"/>
      <c r="P704" s="17"/>
    </row>
    <row r="705" spans="1:16" ht="12.75" customHeight="1" x14ac:dyDescent="0.15">
      <c r="A705" s="17"/>
      <c r="B705" s="17"/>
      <c r="C705" s="17"/>
      <c r="E705" s="17"/>
      <c r="F705" s="17"/>
      <c r="G705" s="17"/>
      <c r="H705" s="17"/>
      <c r="I705" s="17"/>
      <c r="J705" s="22"/>
      <c r="K705" s="22"/>
      <c r="L705" s="17"/>
      <c r="M705" s="22"/>
      <c r="N705" s="22"/>
      <c r="P705" s="17"/>
    </row>
    <row r="706" spans="1:16" ht="12.75" customHeight="1" x14ac:dyDescent="0.15">
      <c r="A706" s="17"/>
      <c r="B706" s="17"/>
      <c r="C706" s="17"/>
      <c r="E706" s="17"/>
      <c r="F706" s="17"/>
      <c r="G706" s="17"/>
      <c r="H706" s="17"/>
      <c r="I706" s="17"/>
      <c r="J706" s="22"/>
      <c r="K706" s="22"/>
      <c r="L706" s="17"/>
      <c r="M706" s="22"/>
      <c r="N706" s="22"/>
      <c r="P706" s="17"/>
    </row>
    <row r="707" spans="1:16" ht="12.75" customHeight="1" x14ac:dyDescent="0.15">
      <c r="A707" s="17"/>
      <c r="B707" s="17"/>
      <c r="C707" s="17"/>
      <c r="E707" s="17"/>
      <c r="F707" s="17"/>
      <c r="G707" s="17"/>
      <c r="H707" s="17"/>
      <c r="I707" s="17"/>
      <c r="J707" s="22"/>
      <c r="K707" s="22"/>
      <c r="L707" s="17"/>
      <c r="M707" s="22"/>
      <c r="N707" s="22"/>
      <c r="P707" s="17"/>
    </row>
    <row r="708" spans="1:16" ht="12.75" customHeight="1" x14ac:dyDescent="0.15">
      <c r="A708" s="17"/>
      <c r="B708" s="17"/>
      <c r="C708" s="17"/>
      <c r="E708" s="17"/>
      <c r="F708" s="17"/>
      <c r="G708" s="17"/>
      <c r="H708" s="17"/>
      <c r="I708" s="17"/>
      <c r="J708" s="22"/>
      <c r="K708" s="22"/>
      <c r="L708" s="17"/>
      <c r="M708" s="22"/>
      <c r="N708" s="22"/>
      <c r="P708" s="17"/>
    </row>
    <row r="709" spans="1:16" ht="12.75" customHeight="1" x14ac:dyDescent="0.15">
      <c r="A709" s="17"/>
      <c r="B709" s="17"/>
      <c r="C709" s="17"/>
      <c r="E709" s="17"/>
      <c r="F709" s="17"/>
      <c r="G709" s="17"/>
      <c r="H709" s="17"/>
      <c r="I709" s="17"/>
      <c r="J709" s="22"/>
      <c r="K709" s="22"/>
      <c r="L709" s="17"/>
      <c r="M709" s="22"/>
      <c r="N709" s="22"/>
      <c r="P709" s="17"/>
    </row>
    <row r="710" spans="1:16" ht="12.75" customHeight="1" x14ac:dyDescent="0.15">
      <c r="A710" s="17"/>
      <c r="B710" s="17"/>
      <c r="C710" s="17"/>
      <c r="E710" s="17"/>
      <c r="F710" s="17"/>
      <c r="G710" s="17"/>
      <c r="H710" s="17"/>
      <c r="I710" s="17"/>
      <c r="J710" s="22"/>
      <c r="K710" s="22"/>
      <c r="L710" s="17"/>
      <c r="M710" s="22"/>
      <c r="N710" s="22"/>
      <c r="P710" s="17"/>
    </row>
    <row r="711" spans="1:16" ht="12.75" customHeight="1" x14ac:dyDescent="0.15">
      <c r="A711" s="17"/>
      <c r="B711" s="17"/>
      <c r="C711" s="17"/>
      <c r="E711" s="17"/>
      <c r="F711" s="17"/>
      <c r="G711" s="17"/>
      <c r="H711" s="17"/>
      <c r="I711" s="17"/>
      <c r="J711" s="22"/>
      <c r="K711" s="22"/>
      <c r="L711" s="17"/>
      <c r="M711" s="22"/>
      <c r="N711" s="22"/>
      <c r="P711" s="17"/>
    </row>
    <row r="712" spans="1:16" ht="12.75" customHeight="1" x14ac:dyDescent="0.15">
      <c r="A712" s="17"/>
      <c r="B712" s="17"/>
      <c r="C712" s="17"/>
      <c r="E712" s="17"/>
      <c r="F712" s="17"/>
      <c r="G712" s="17"/>
      <c r="H712" s="17"/>
      <c r="I712" s="17"/>
      <c r="J712" s="22"/>
      <c r="K712" s="22"/>
      <c r="L712" s="17"/>
      <c r="M712" s="22"/>
      <c r="N712" s="22"/>
      <c r="P712" s="17"/>
    </row>
    <row r="713" spans="1:16" ht="12.75" customHeight="1" x14ac:dyDescent="0.15">
      <c r="A713" s="17"/>
      <c r="B713" s="17"/>
      <c r="C713" s="17"/>
      <c r="E713" s="17"/>
      <c r="F713" s="17"/>
      <c r="G713" s="17"/>
      <c r="H713" s="17"/>
      <c r="I713" s="17"/>
      <c r="J713" s="22"/>
      <c r="K713" s="22"/>
      <c r="L713" s="17"/>
      <c r="M713" s="22"/>
      <c r="N713" s="22"/>
      <c r="P713" s="17"/>
    </row>
    <row r="714" spans="1:16" ht="12.75" customHeight="1" x14ac:dyDescent="0.15">
      <c r="A714" s="17"/>
      <c r="B714" s="17"/>
      <c r="C714" s="17"/>
      <c r="E714" s="17"/>
      <c r="F714" s="17"/>
      <c r="G714" s="17"/>
      <c r="H714" s="17"/>
      <c r="I714" s="17"/>
      <c r="J714" s="22"/>
      <c r="K714" s="22"/>
      <c r="L714" s="17"/>
      <c r="M714" s="22"/>
      <c r="N714" s="22"/>
      <c r="P714" s="17"/>
    </row>
    <row r="715" spans="1:16" ht="12.75" customHeight="1" x14ac:dyDescent="0.15">
      <c r="A715" s="17"/>
      <c r="B715" s="17"/>
      <c r="C715" s="17"/>
      <c r="E715" s="17"/>
      <c r="F715" s="17"/>
      <c r="G715" s="17"/>
      <c r="H715" s="17"/>
      <c r="I715" s="17"/>
      <c r="J715" s="22"/>
      <c r="K715" s="22"/>
      <c r="L715" s="17"/>
      <c r="M715" s="22"/>
      <c r="N715" s="22"/>
      <c r="P715" s="17"/>
    </row>
    <row r="716" spans="1:16" ht="12.75" customHeight="1" x14ac:dyDescent="0.15">
      <c r="A716" s="17"/>
      <c r="B716" s="17"/>
      <c r="C716" s="17"/>
      <c r="E716" s="17"/>
      <c r="F716" s="17"/>
      <c r="G716" s="17"/>
      <c r="H716" s="17"/>
      <c r="I716" s="17"/>
      <c r="J716" s="22"/>
      <c r="K716" s="22"/>
      <c r="L716" s="17"/>
      <c r="M716" s="22"/>
      <c r="N716" s="22"/>
      <c r="P716" s="17"/>
    </row>
    <row r="717" spans="1:16" ht="12.75" customHeight="1" x14ac:dyDescent="0.15">
      <c r="A717" s="17"/>
      <c r="B717" s="17"/>
      <c r="C717" s="17"/>
      <c r="E717" s="17"/>
      <c r="F717" s="17"/>
      <c r="G717" s="17"/>
      <c r="H717" s="17"/>
      <c r="I717" s="17"/>
      <c r="J717" s="22"/>
      <c r="K717" s="22"/>
      <c r="L717" s="17"/>
      <c r="M717" s="22"/>
      <c r="N717" s="22"/>
      <c r="P717" s="17"/>
    </row>
    <row r="718" spans="1:16" ht="12.75" customHeight="1" x14ac:dyDescent="0.15">
      <c r="A718" s="17"/>
      <c r="B718" s="17"/>
      <c r="C718" s="17"/>
      <c r="E718" s="17"/>
      <c r="F718" s="17"/>
      <c r="G718" s="17"/>
      <c r="H718" s="17"/>
      <c r="I718" s="17"/>
      <c r="J718" s="22"/>
      <c r="K718" s="22"/>
      <c r="L718" s="17"/>
      <c r="M718" s="22"/>
      <c r="N718" s="22"/>
      <c r="P718" s="17"/>
    </row>
    <row r="719" spans="1:16" ht="12.75" customHeight="1" x14ac:dyDescent="0.15">
      <c r="A719" s="17"/>
      <c r="B719" s="17"/>
      <c r="C719" s="17"/>
      <c r="E719" s="17"/>
      <c r="F719" s="17"/>
      <c r="G719" s="17"/>
      <c r="H719" s="17"/>
      <c r="I719" s="17"/>
      <c r="J719" s="22"/>
      <c r="K719" s="22"/>
      <c r="L719" s="17"/>
      <c r="M719" s="22"/>
      <c r="N719" s="22"/>
      <c r="P719" s="17"/>
    </row>
    <row r="720" spans="1:16" ht="12.75" customHeight="1" x14ac:dyDescent="0.15">
      <c r="A720" s="17"/>
      <c r="B720" s="17"/>
      <c r="C720" s="17"/>
      <c r="E720" s="17"/>
      <c r="F720" s="17"/>
      <c r="G720" s="17"/>
      <c r="H720" s="17"/>
      <c r="I720" s="17"/>
      <c r="J720" s="22"/>
      <c r="K720" s="22"/>
      <c r="L720" s="17"/>
      <c r="M720" s="22"/>
      <c r="N720" s="22"/>
      <c r="P720" s="17"/>
    </row>
    <row r="721" spans="1:16" ht="12.75" customHeight="1" x14ac:dyDescent="0.15">
      <c r="A721" s="17"/>
      <c r="B721" s="17"/>
      <c r="C721" s="17"/>
      <c r="E721" s="17"/>
      <c r="F721" s="17"/>
      <c r="G721" s="17"/>
      <c r="H721" s="17"/>
      <c r="I721" s="17"/>
      <c r="J721" s="22"/>
      <c r="K721" s="22"/>
      <c r="L721" s="17"/>
      <c r="M721" s="22"/>
      <c r="N721" s="22"/>
      <c r="P721" s="17"/>
    </row>
    <row r="722" spans="1:16" ht="12.75" customHeight="1" x14ac:dyDescent="0.15">
      <c r="A722" s="17"/>
      <c r="B722" s="17"/>
      <c r="C722" s="17"/>
      <c r="E722" s="17"/>
      <c r="F722" s="17"/>
      <c r="G722" s="17"/>
      <c r="H722" s="17"/>
      <c r="I722" s="17"/>
      <c r="J722" s="22"/>
      <c r="K722" s="22"/>
      <c r="L722" s="17"/>
      <c r="M722" s="22"/>
      <c r="N722" s="22"/>
      <c r="P722" s="17"/>
    </row>
    <row r="723" spans="1:16" ht="12.75" customHeight="1" x14ac:dyDescent="0.15">
      <c r="A723" s="17"/>
      <c r="B723" s="17"/>
      <c r="C723" s="17"/>
      <c r="E723" s="17"/>
      <c r="F723" s="17"/>
      <c r="G723" s="17"/>
      <c r="H723" s="17"/>
      <c r="I723" s="17"/>
      <c r="J723" s="22"/>
      <c r="K723" s="22"/>
      <c r="L723" s="17"/>
      <c r="M723" s="22"/>
      <c r="N723" s="22"/>
      <c r="P723" s="17"/>
    </row>
    <row r="724" spans="1:16" ht="12.75" customHeight="1" x14ac:dyDescent="0.15">
      <c r="A724" s="17"/>
      <c r="B724" s="17"/>
      <c r="C724" s="17"/>
      <c r="E724" s="17"/>
      <c r="F724" s="17"/>
      <c r="G724" s="17"/>
      <c r="H724" s="17"/>
      <c r="I724" s="17"/>
      <c r="J724" s="22"/>
      <c r="K724" s="22"/>
      <c r="L724" s="17"/>
      <c r="M724" s="22"/>
      <c r="N724" s="22"/>
      <c r="P724" s="17"/>
    </row>
    <row r="725" spans="1:16" ht="12.75" customHeight="1" x14ac:dyDescent="0.15">
      <c r="A725" s="17"/>
      <c r="B725" s="17"/>
      <c r="C725" s="17"/>
      <c r="E725" s="17"/>
      <c r="F725" s="17"/>
      <c r="G725" s="17"/>
      <c r="H725" s="17"/>
      <c r="I725" s="17"/>
      <c r="J725" s="22"/>
      <c r="K725" s="22"/>
      <c r="L725" s="17"/>
      <c r="M725" s="22"/>
      <c r="N725" s="22"/>
      <c r="P725" s="17"/>
    </row>
    <row r="726" spans="1:16" ht="12.75" customHeight="1" x14ac:dyDescent="0.15">
      <c r="A726" s="17"/>
      <c r="B726" s="17"/>
      <c r="C726" s="17"/>
      <c r="E726" s="17"/>
      <c r="F726" s="17"/>
      <c r="G726" s="17"/>
      <c r="H726" s="17"/>
      <c r="I726" s="17"/>
      <c r="J726" s="22"/>
      <c r="K726" s="22"/>
      <c r="L726" s="17"/>
      <c r="M726" s="22"/>
      <c r="N726" s="22"/>
      <c r="P726" s="17"/>
    </row>
    <row r="727" spans="1:16" ht="12.75" customHeight="1" x14ac:dyDescent="0.15">
      <c r="A727" s="17"/>
      <c r="B727" s="17"/>
      <c r="C727" s="17"/>
      <c r="E727" s="17"/>
      <c r="F727" s="17"/>
      <c r="G727" s="17"/>
      <c r="H727" s="17"/>
      <c r="I727" s="17"/>
      <c r="J727" s="22"/>
      <c r="K727" s="22"/>
      <c r="L727" s="17"/>
      <c r="M727" s="22"/>
      <c r="N727" s="22"/>
      <c r="P727" s="17"/>
    </row>
    <row r="728" spans="1:16" ht="12.75" customHeight="1" x14ac:dyDescent="0.15">
      <c r="A728" s="17"/>
      <c r="B728" s="17"/>
      <c r="C728" s="17"/>
      <c r="E728" s="17"/>
      <c r="F728" s="17"/>
      <c r="G728" s="17"/>
      <c r="H728" s="17"/>
      <c r="I728" s="17"/>
      <c r="J728" s="22"/>
      <c r="K728" s="22"/>
      <c r="L728" s="17"/>
      <c r="M728" s="22"/>
      <c r="N728" s="22"/>
      <c r="P728" s="17"/>
    </row>
    <row r="729" spans="1:16" ht="12.75" customHeight="1" x14ac:dyDescent="0.15">
      <c r="A729" s="17"/>
      <c r="B729" s="17"/>
      <c r="C729" s="17"/>
      <c r="E729" s="17"/>
      <c r="F729" s="17"/>
      <c r="G729" s="17"/>
      <c r="H729" s="17"/>
      <c r="I729" s="17"/>
      <c r="J729" s="22"/>
      <c r="K729" s="22"/>
      <c r="L729" s="17"/>
      <c r="M729" s="22"/>
      <c r="N729" s="22"/>
      <c r="P729" s="17"/>
    </row>
    <row r="730" spans="1:16" ht="12.75" customHeight="1" x14ac:dyDescent="0.15">
      <c r="A730" s="17"/>
      <c r="B730" s="17"/>
      <c r="C730" s="17"/>
      <c r="E730" s="17"/>
      <c r="F730" s="17"/>
      <c r="G730" s="17"/>
      <c r="H730" s="17"/>
      <c r="I730" s="17"/>
      <c r="J730" s="22"/>
      <c r="K730" s="22"/>
      <c r="L730" s="17"/>
      <c r="M730" s="22"/>
      <c r="N730" s="22"/>
      <c r="P730" s="17"/>
    </row>
    <row r="731" spans="1:16" ht="12.75" customHeight="1" x14ac:dyDescent="0.15">
      <c r="A731" s="17"/>
      <c r="B731" s="17"/>
      <c r="C731" s="17"/>
      <c r="E731" s="17"/>
      <c r="F731" s="17"/>
      <c r="G731" s="17"/>
      <c r="H731" s="17"/>
      <c r="I731" s="17"/>
      <c r="J731" s="22"/>
      <c r="K731" s="22"/>
      <c r="L731" s="17"/>
      <c r="M731" s="22"/>
      <c r="N731" s="22"/>
      <c r="P731" s="17"/>
    </row>
    <row r="732" spans="1:16" ht="12.75" customHeight="1" x14ac:dyDescent="0.15">
      <c r="A732" s="17"/>
      <c r="B732" s="17"/>
      <c r="C732" s="17"/>
      <c r="E732" s="17"/>
      <c r="F732" s="17"/>
      <c r="G732" s="17"/>
      <c r="H732" s="17"/>
      <c r="I732" s="17"/>
      <c r="J732" s="22"/>
      <c r="K732" s="22"/>
      <c r="L732" s="17"/>
      <c r="M732" s="22"/>
      <c r="N732" s="22"/>
      <c r="P732" s="17"/>
    </row>
    <row r="733" spans="1:16" ht="12.75" customHeight="1" x14ac:dyDescent="0.15">
      <c r="A733" s="17"/>
      <c r="B733" s="17"/>
      <c r="C733" s="17"/>
      <c r="E733" s="17"/>
      <c r="F733" s="17"/>
      <c r="G733" s="17"/>
      <c r="H733" s="17"/>
      <c r="I733" s="17"/>
      <c r="J733" s="22"/>
      <c r="K733" s="22"/>
      <c r="L733" s="17"/>
      <c r="M733" s="22"/>
      <c r="N733" s="22"/>
      <c r="P733" s="17"/>
    </row>
    <row r="734" spans="1:16" ht="12.75" customHeight="1" x14ac:dyDescent="0.15">
      <c r="A734" s="17"/>
      <c r="B734" s="17"/>
      <c r="C734" s="17"/>
      <c r="E734" s="17"/>
      <c r="F734" s="17"/>
      <c r="G734" s="17"/>
      <c r="H734" s="17"/>
      <c r="I734" s="17"/>
      <c r="J734" s="22"/>
      <c r="K734" s="22"/>
      <c r="L734" s="17"/>
      <c r="M734" s="22"/>
      <c r="N734" s="22"/>
      <c r="P734" s="17"/>
    </row>
    <row r="735" spans="1:16" ht="12.75" customHeight="1" x14ac:dyDescent="0.15">
      <c r="A735" s="17"/>
      <c r="B735" s="17"/>
      <c r="C735" s="17"/>
      <c r="E735" s="17"/>
      <c r="F735" s="17"/>
      <c r="G735" s="17"/>
      <c r="H735" s="17"/>
      <c r="I735" s="17"/>
      <c r="J735" s="22"/>
      <c r="K735" s="22"/>
      <c r="L735" s="17"/>
      <c r="M735" s="22"/>
      <c r="N735" s="22"/>
      <c r="P735" s="17"/>
    </row>
    <row r="736" spans="1:16" ht="12.75" customHeight="1" x14ac:dyDescent="0.15">
      <c r="A736" s="17"/>
      <c r="B736" s="17"/>
      <c r="C736" s="17"/>
      <c r="E736" s="17"/>
      <c r="F736" s="17"/>
      <c r="G736" s="17"/>
      <c r="H736" s="17"/>
      <c r="I736" s="17"/>
      <c r="J736" s="22"/>
      <c r="K736" s="22"/>
      <c r="L736" s="17"/>
      <c r="M736" s="22"/>
      <c r="N736" s="22"/>
      <c r="P736" s="17"/>
    </row>
    <row r="737" spans="1:16" ht="12.75" customHeight="1" x14ac:dyDescent="0.15">
      <c r="A737" s="17"/>
      <c r="B737" s="17"/>
      <c r="C737" s="17"/>
      <c r="E737" s="17"/>
      <c r="F737" s="17"/>
      <c r="G737" s="17"/>
      <c r="H737" s="17"/>
      <c r="I737" s="17"/>
      <c r="J737" s="22"/>
      <c r="K737" s="22"/>
      <c r="L737" s="17"/>
      <c r="M737" s="22"/>
      <c r="N737" s="22"/>
      <c r="P737" s="17"/>
    </row>
    <row r="738" spans="1:16" ht="12.75" customHeight="1" x14ac:dyDescent="0.15">
      <c r="A738" s="17"/>
      <c r="B738" s="17"/>
      <c r="C738" s="17"/>
      <c r="E738" s="17"/>
      <c r="F738" s="17"/>
      <c r="G738" s="17"/>
      <c r="H738" s="17"/>
      <c r="I738" s="17"/>
      <c r="J738" s="22"/>
      <c r="K738" s="22"/>
      <c r="L738" s="17"/>
      <c r="M738" s="22"/>
      <c r="N738" s="22"/>
      <c r="P738" s="17"/>
    </row>
    <row r="739" spans="1:16" ht="12.75" customHeight="1" x14ac:dyDescent="0.15">
      <c r="A739" s="17"/>
      <c r="B739" s="17"/>
      <c r="C739" s="17"/>
      <c r="E739" s="17"/>
      <c r="F739" s="17"/>
      <c r="G739" s="17"/>
      <c r="H739" s="17"/>
      <c r="I739" s="17"/>
      <c r="J739" s="22"/>
      <c r="K739" s="22"/>
      <c r="L739" s="17"/>
      <c r="M739" s="22"/>
      <c r="N739" s="22"/>
      <c r="P739" s="17"/>
    </row>
    <row r="740" spans="1:16" ht="12.75" customHeight="1" x14ac:dyDescent="0.15">
      <c r="A740" s="17"/>
      <c r="B740" s="17"/>
      <c r="C740" s="17"/>
      <c r="E740" s="17"/>
      <c r="F740" s="17"/>
      <c r="G740" s="17"/>
      <c r="H740" s="17"/>
      <c r="I740" s="17"/>
      <c r="J740" s="22"/>
      <c r="K740" s="22"/>
      <c r="L740" s="17"/>
      <c r="M740" s="22"/>
      <c r="N740" s="22"/>
      <c r="P740" s="17"/>
    </row>
    <row r="741" spans="1:16" ht="12.75" customHeight="1" x14ac:dyDescent="0.15">
      <c r="A741" s="17"/>
      <c r="B741" s="17"/>
      <c r="C741" s="17"/>
      <c r="E741" s="17"/>
      <c r="F741" s="17"/>
      <c r="G741" s="17"/>
      <c r="H741" s="17"/>
      <c r="I741" s="17"/>
      <c r="J741" s="22"/>
      <c r="K741" s="22"/>
      <c r="L741" s="17"/>
      <c r="M741" s="22"/>
      <c r="N741" s="22"/>
      <c r="P741" s="17"/>
    </row>
    <row r="742" spans="1:16" ht="12.75" customHeight="1" x14ac:dyDescent="0.15">
      <c r="A742" s="17"/>
      <c r="B742" s="17"/>
      <c r="C742" s="17"/>
      <c r="E742" s="17"/>
      <c r="F742" s="17"/>
      <c r="G742" s="17"/>
      <c r="H742" s="17"/>
      <c r="I742" s="17"/>
      <c r="J742" s="22"/>
      <c r="K742" s="22"/>
      <c r="L742" s="17"/>
      <c r="M742" s="22"/>
      <c r="N742" s="22"/>
      <c r="P742" s="17"/>
    </row>
    <row r="743" spans="1:16" ht="12.75" customHeight="1" x14ac:dyDescent="0.15">
      <c r="A743" s="17"/>
      <c r="B743" s="17"/>
      <c r="C743" s="17"/>
      <c r="E743" s="17"/>
      <c r="F743" s="17"/>
      <c r="G743" s="17"/>
      <c r="H743" s="17"/>
      <c r="I743" s="17"/>
      <c r="J743" s="22"/>
      <c r="K743" s="22"/>
      <c r="L743" s="17"/>
      <c r="M743" s="22"/>
      <c r="N743" s="22"/>
      <c r="P743" s="17"/>
    </row>
    <row r="744" spans="1:16" ht="12.75" customHeight="1" x14ac:dyDescent="0.15">
      <c r="A744" s="17"/>
      <c r="B744" s="17"/>
      <c r="C744" s="17"/>
      <c r="E744" s="17"/>
      <c r="F744" s="17"/>
      <c r="G744" s="17"/>
      <c r="H744" s="17"/>
      <c r="I744" s="17"/>
      <c r="J744" s="22"/>
      <c r="K744" s="22"/>
      <c r="L744" s="17"/>
      <c r="M744" s="22"/>
      <c r="N744" s="22"/>
      <c r="P744" s="17"/>
    </row>
    <row r="745" spans="1:16" ht="12.75" customHeight="1" x14ac:dyDescent="0.15">
      <c r="A745" s="17"/>
      <c r="B745" s="17"/>
      <c r="C745" s="17"/>
      <c r="E745" s="17"/>
      <c r="F745" s="17"/>
      <c r="G745" s="17"/>
      <c r="H745" s="17"/>
      <c r="I745" s="17"/>
      <c r="J745" s="22"/>
      <c r="K745" s="22"/>
      <c r="L745" s="17"/>
      <c r="M745" s="22"/>
      <c r="N745" s="22"/>
      <c r="P745" s="17"/>
    </row>
    <row r="746" spans="1:16" ht="12.75" customHeight="1" x14ac:dyDescent="0.15">
      <c r="A746" s="17"/>
      <c r="B746" s="17"/>
      <c r="C746" s="17"/>
      <c r="E746" s="17"/>
      <c r="F746" s="17"/>
      <c r="G746" s="17"/>
      <c r="H746" s="17"/>
      <c r="I746" s="17"/>
      <c r="J746" s="22"/>
      <c r="K746" s="22"/>
      <c r="L746" s="17"/>
      <c r="M746" s="22"/>
      <c r="N746" s="22"/>
      <c r="P746" s="17"/>
    </row>
    <row r="747" spans="1:16" ht="12.75" customHeight="1" x14ac:dyDescent="0.15">
      <c r="A747" s="17"/>
      <c r="B747" s="17"/>
      <c r="C747" s="17"/>
      <c r="E747" s="17"/>
      <c r="F747" s="17"/>
      <c r="G747" s="17"/>
      <c r="H747" s="17"/>
      <c r="I747" s="17"/>
      <c r="J747" s="22"/>
      <c r="K747" s="22"/>
      <c r="L747" s="17"/>
      <c r="M747" s="22"/>
      <c r="N747" s="22"/>
      <c r="P747" s="17"/>
    </row>
    <row r="748" spans="1:16" ht="12.75" customHeight="1" x14ac:dyDescent="0.15">
      <c r="A748" s="17"/>
      <c r="B748" s="17"/>
      <c r="C748" s="17"/>
      <c r="E748" s="17"/>
      <c r="F748" s="17"/>
      <c r="G748" s="17"/>
      <c r="H748" s="17"/>
      <c r="I748" s="17"/>
      <c r="J748" s="22"/>
      <c r="K748" s="22"/>
      <c r="L748" s="17"/>
      <c r="M748" s="22"/>
      <c r="N748" s="22"/>
      <c r="P748" s="17"/>
    </row>
    <row r="749" spans="1:16" ht="12.75" customHeight="1" x14ac:dyDescent="0.15">
      <c r="A749" s="17"/>
      <c r="B749" s="17"/>
      <c r="C749" s="17"/>
      <c r="E749" s="17"/>
      <c r="F749" s="17"/>
      <c r="G749" s="17"/>
      <c r="H749" s="17"/>
      <c r="I749" s="17"/>
      <c r="J749" s="22"/>
      <c r="K749" s="22"/>
      <c r="L749" s="17"/>
      <c r="M749" s="22"/>
      <c r="N749" s="22"/>
      <c r="P749" s="17"/>
    </row>
    <row r="750" spans="1:16" ht="12.75" customHeight="1" x14ac:dyDescent="0.15">
      <c r="A750" s="17"/>
      <c r="B750" s="17"/>
      <c r="C750" s="17"/>
      <c r="E750" s="17"/>
      <c r="F750" s="17"/>
      <c r="G750" s="17"/>
      <c r="H750" s="17"/>
      <c r="I750" s="17"/>
      <c r="J750" s="22"/>
      <c r="K750" s="22"/>
      <c r="L750" s="17"/>
      <c r="M750" s="22"/>
      <c r="N750" s="22"/>
      <c r="P750" s="17"/>
    </row>
    <row r="751" spans="1:16" ht="12.75" customHeight="1" x14ac:dyDescent="0.15">
      <c r="A751" s="17"/>
      <c r="B751" s="17"/>
      <c r="C751" s="17"/>
      <c r="E751" s="17"/>
      <c r="F751" s="17"/>
      <c r="G751" s="17"/>
      <c r="H751" s="17"/>
      <c r="I751" s="17"/>
      <c r="J751" s="22"/>
      <c r="K751" s="22"/>
      <c r="L751" s="17"/>
      <c r="M751" s="22"/>
      <c r="N751" s="22"/>
      <c r="P751" s="17"/>
    </row>
    <row r="752" spans="1:16" ht="12.75" customHeight="1" x14ac:dyDescent="0.15">
      <c r="A752" s="17"/>
      <c r="B752" s="17"/>
      <c r="C752" s="17"/>
      <c r="E752" s="17"/>
      <c r="F752" s="17"/>
      <c r="G752" s="17"/>
      <c r="H752" s="17"/>
      <c r="I752" s="17"/>
      <c r="J752" s="22"/>
      <c r="K752" s="22"/>
      <c r="L752" s="17"/>
      <c r="M752" s="22"/>
      <c r="N752" s="22"/>
      <c r="P752" s="17"/>
    </row>
    <row r="753" spans="1:16" ht="12.75" customHeight="1" x14ac:dyDescent="0.15">
      <c r="A753" s="17"/>
      <c r="B753" s="17"/>
      <c r="C753" s="17"/>
      <c r="E753" s="17"/>
      <c r="F753" s="17"/>
      <c r="G753" s="17"/>
      <c r="H753" s="17"/>
      <c r="I753" s="17"/>
      <c r="J753" s="22"/>
      <c r="K753" s="22"/>
      <c r="L753" s="17"/>
      <c r="M753" s="22"/>
      <c r="N753" s="22"/>
      <c r="P753" s="17"/>
    </row>
    <row r="754" spans="1:16" ht="12.75" customHeight="1" x14ac:dyDescent="0.15">
      <c r="A754" s="17"/>
      <c r="B754" s="17"/>
      <c r="C754" s="17"/>
      <c r="E754" s="17"/>
      <c r="F754" s="17"/>
      <c r="G754" s="17"/>
      <c r="H754" s="17"/>
      <c r="I754" s="17"/>
      <c r="J754" s="22"/>
      <c r="K754" s="22"/>
      <c r="L754" s="17"/>
      <c r="M754" s="22"/>
      <c r="N754" s="22"/>
      <c r="P754" s="17"/>
    </row>
    <row r="755" spans="1:16" ht="12.75" customHeight="1" x14ac:dyDescent="0.15">
      <c r="A755" s="17"/>
      <c r="B755" s="17"/>
      <c r="C755" s="17"/>
      <c r="E755" s="17"/>
      <c r="F755" s="17"/>
      <c r="G755" s="17"/>
      <c r="H755" s="17"/>
      <c r="I755" s="17"/>
      <c r="J755" s="22"/>
      <c r="K755" s="22"/>
      <c r="L755" s="17"/>
      <c r="M755" s="22"/>
      <c r="N755" s="22"/>
      <c r="P755" s="17"/>
    </row>
    <row r="756" spans="1:16" ht="12.75" customHeight="1" x14ac:dyDescent="0.15">
      <c r="A756" s="17"/>
      <c r="B756" s="17"/>
      <c r="C756" s="17"/>
      <c r="E756" s="17"/>
      <c r="F756" s="17"/>
      <c r="G756" s="17"/>
      <c r="H756" s="17"/>
      <c r="I756" s="17"/>
      <c r="J756" s="22"/>
      <c r="K756" s="22"/>
      <c r="L756" s="17"/>
      <c r="M756" s="22"/>
      <c r="N756" s="22"/>
      <c r="P756" s="17"/>
    </row>
    <row r="757" spans="1:16" ht="12.75" customHeight="1" x14ac:dyDescent="0.15">
      <c r="A757" s="17"/>
      <c r="B757" s="17"/>
      <c r="C757" s="17"/>
      <c r="E757" s="17"/>
      <c r="F757" s="17"/>
      <c r="G757" s="17"/>
      <c r="H757" s="17"/>
      <c r="I757" s="17"/>
      <c r="J757" s="22"/>
      <c r="K757" s="22"/>
      <c r="L757" s="17"/>
      <c r="M757" s="22"/>
      <c r="N757" s="22"/>
      <c r="P757" s="17"/>
    </row>
    <row r="758" spans="1:16" ht="12.75" customHeight="1" x14ac:dyDescent="0.15">
      <c r="A758" s="17"/>
      <c r="B758" s="17"/>
      <c r="C758" s="17"/>
      <c r="E758" s="17"/>
      <c r="F758" s="17"/>
      <c r="G758" s="17"/>
      <c r="H758" s="17"/>
      <c r="I758" s="17"/>
      <c r="J758" s="22"/>
      <c r="K758" s="22"/>
      <c r="L758" s="17"/>
      <c r="M758" s="22"/>
      <c r="N758" s="22"/>
      <c r="P758" s="17"/>
    </row>
    <row r="759" spans="1:16" ht="12.75" customHeight="1" x14ac:dyDescent="0.15">
      <c r="A759" s="17"/>
      <c r="B759" s="17"/>
      <c r="C759" s="17"/>
      <c r="E759" s="17"/>
      <c r="F759" s="17"/>
      <c r="G759" s="17"/>
      <c r="H759" s="17"/>
      <c r="I759" s="17"/>
      <c r="J759" s="22"/>
      <c r="K759" s="22"/>
      <c r="L759" s="17"/>
      <c r="M759" s="22"/>
      <c r="N759" s="22"/>
      <c r="P759" s="17"/>
    </row>
    <row r="760" spans="1:16" ht="12.75" customHeight="1" x14ac:dyDescent="0.15">
      <c r="A760" s="17"/>
      <c r="B760" s="17"/>
      <c r="C760" s="17"/>
      <c r="E760" s="17"/>
      <c r="F760" s="17"/>
      <c r="G760" s="17"/>
      <c r="H760" s="17"/>
      <c r="I760" s="17"/>
      <c r="J760" s="22"/>
      <c r="K760" s="22"/>
      <c r="L760" s="17"/>
      <c r="M760" s="22"/>
      <c r="N760" s="22"/>
      <c r="P760" s="17"/>
    </row>
    <row r="761" spans="1:16" ht="12.75" customHeight="1" x14ac:dyDescent="0.15">
      <c r="A761" s="17"/>
      <c r="B761" s="17"/>
      <c r="C761" s="17"/>
      <c r="E761" s="17"/>
      <c r="F761" s="17"/>
      <c r="G761" s="17"/>
      <c r="H761" s="17"/>
      <c r="I761" s="17"/>
      <c r="J761" s="22"/>
      <c r="K761" s="22"/>
      <c r="L761" s="17"/>
      <c r="M761" s="22"/>
      <c r="N761" s="22"/>
      <c r="P761" s="17"/>
    </row>
    <row r="762" spans="1:16" ht="12.75" customHeight="1" x14ac:dyDescent="0.15">
      <c r="A762" s="17"/>
      <c r="B762" s="17"/>
      <c r="C762" s="17"/>
      <c r="E762" s="17"/>
      <c r="F762" s="17"/>
      <c r="G762" s="17"/>
      <c r="H762" s="17"/>
      <c r="I762" s="17"/>
      <c r="J762" s="22"/>
      <c r="K762" s="22"/>
      <c r="L762" s="17"/>
      <c r="M762" s="22"/>
      <c r="N762" s="22"/>
      <c r="P762" s="17"/>
    </row>
    <row r="763" spans="1:16" ht="12.75" customHeight="1" x14ac:dyDescent="0.15">
      <c r="A763" s="17"/>
      <c r="B763" s="17"/>
      <c r="C763" s="17"/>
      <c r="E763" s="17"/>
      <c r="F763" s="17"/>
      <c r="G763" s="17"/>
      <c r="H763" s="17"/>
      <c r="I763" s="17"/>
      <c r="J763" s="22"/>
      <c r="K763" s="22"/>
      <c r="L763" s="17"/>
      <c r="M763" s="22"/>
      <c r="N763" s="22"/>
      <c r="P763" s="17"/>
    </row>
    <row r="764" spans="1:16" ht="12.75" customHeight="1" x14ac:dyDescent="0.15">
      <c r="A764" s="17"/>
      <c r="B764" s="17"/>
      <c r="C764" s="17"/>
      <c r="E764" s="17"/>
      <c r="F764" s="17"/>
      <c r="G764" s="17"/>
      <c r="H764" s="17"/>
      <c r="I764" s="17"/>
      <c r="J764" s="22"/>
      <c r="K764" s="22"/>
      <c r="L764" s="17"/>
      <c r="M764" s="22"/>
      <c r="N764" s="22"/>
      <c r="P764" s="17"/>
    </row>
    <row r="765" spans="1:16" ht="12.75" customHeight="1" x14ac:dyDescent="0.15">
      <c r="A765" s="17"/>
      <c r="B765" s="17"/>
      <c r="C765" s="17"/>
      <c r="E765" s="17"/>
      <c r="F765" s="17"/>
      <c r="G765" s="17"/>
      <c r="H765" s="17"/>
      <c r="I765" s="17"/>
      <c r="J765" s="22"/>
      <c r="K765" s="22"/>
      <c r="L765" s="17"/>
      <c r="M765" s="22"/>
      <c r="N765" s="22"/>
      <c r="P765" s="17"/>
    </row>
    <row r="766" spans="1:16" ht="12.75" customHeight="1" x14ac:dyDescent="0.15">
      <c r="A766" s="17"/>
      <c r="B766" s="17"/>
      <c r="C766" s="17"/>
      <c r="E766" s="17"/>
      <c r="F766" s="17"/>
      <c r="G766" s="17"/>
      <c r="H766" s="17"/>
      <c r="I766" s="17"/>
      <c r="J766" s="22"/>
      <c r="K766" s="22"/>
      <c r="L766" s="17"/>
      <c r="M766" s="22"/>
      <c r="N766" s="22"/>
      <c r="P766" s="17"/>
    </row>
    <row r="767" spans="1:16" ht="12.75" customHeight="1" x14ac:dyDescent="0.15">
      <c r="A767" s="17"/>
      <c r="B767" s="17"/>
      <c r="C767" s="17"/>
      <c r="E767" s="17"/>
      <c r="F767" s="17"/>
      <c r="G767" s="17"/>
      <c r="H767" s="17"/>
      <c r="I767" s="17"/>
      <c r="J767" s="22"/>
      <c r="K767" s="22"/>
      <c r="L767" s="17"/>
      <c r="M767" s="22"/>
      <c r="N767" s="22"/>
      <c r="P767" s="17"/>
    </row>
    <row r="768" spans="1:16" ht="12.75" customHeight="1" x14ac:dyDescent="0.15">
      <c r="A768" s="17"/>
      <c r="B768" s="17"/>
      <c r="C768" s="17"/>
      <c r="E768" s="17"/>
      <c r="F768" s="17"/>
      <c r="G768" s="17"/>
      <c r="H768" s="17"/>
      <c r="I768" s="17"/>
      <c r="J768" s="22"/>
      <c r="K768" s="22"/>
      <c r="L768" s="17"/>
      <c r="M768" s="22"/>
      <c r="N768" s="22"/>
      <c r="P768" s="17"/>
    </row>
    <row r="769" spans="1:16" ht="12.75" customHeight="1" x14ac:dyDescent="0.15">
      <c r="A769" s="17"/>
      <c r="B769" s="17"/>
      <c r="C769" s="17"/>
      <c r="E769" s="17"/>
      <c r="F769" s="17"/>
      <c r="G769" s="17"/>
      <c r="H769" s="17"/>
      <c r="I769" s="17"/>
      <c r="J769" s="22"/>
      <c r="K769" s="22"/>
      <c r="L769" s="17"/>
      <c r="M769" s="22"/>
      <c r="N769" s="22"/>
      <c r="P769" s="17"/>
    </row>
    <row r="770" spans="1:16" ht="12.75" customHeight="1" x14ac:dyDescent="0.15">
      <c r="A770" s="17"/>
      <c r="B770" s="17"/>
      <c r="C770" s="17"/>
      <c r="E770" s="17"/>
      <c r="F770" s="17"/>
      <c r="G770" s="17"/>
      <c r="H770" s="17"/>
      <c r="I770" s="17"/>
      <c r="J770" s="22"/>
      <c r="K770" s="22"/>
      <c r="L770" s="17"/>
      <c r="M770" s="22"/>
      <c r="N770" s="22"/>
      <c r="P770" s="17"/>
    </row>
    <row r="771" spans="1:16" ht="12.75" customHeight="1" x14ac:dyDescent="0.15">
      <c r="A771" s="17"/>
      <c r="B771" s="17"/>
      <c r="C771" s="17"/>
      <c r="E771" s="17"/>
      <c r="F771" s="17"/>
      <c r="G771" s="17"/>
      <c r="H771" s="17"/>
      <c r="I771" s="17"/>
      <c r="J771" s="22"/>
      <c r="K771" s="22"/>
      <c r="L771" s="17"/>
      <c r="M771" s="22"/>
      <c r="N771" s="22"/>
      <c r="P771" s="17"/>
    </row>
    <row r="772" spans="1:16" ht="12.75" customHeight="1" x14ac:dyDescent="0.15">
      <c r="A772" s="17"/>
      <c r="B772" s="17"/>
      <c r="C772" s="17"/>
      <c r="E772" s="17"/>
      <c r="F772" s="17"/>
      <c r="G772" s="17"/>
      <c r="H772" s="17"/>
      <c r="I772" s="17"/>
      <c r="J772" s="22"/>
      <c r="K772" s="22"/>
      <c r="L772" s="17"/>
      <c r="M772" s="22"/>
      <c r="N772" s="22"/>
      <c r="P772" s="17"/>
    </row>
    <row r="773" spans="1:16" ht="12.75" customHeight="1" x14ac:dyDescent="0.15">
      <c r="A773" s="17"/>
      <c r="B773" s="17"/>
      <c r="C773" s="17"/>
      <c r="E773" s="17"/>
      <c r="F773" s="17"/>
      <c r="G773" s="17"/>
      <c r="H773" s="17"/>
      <c r="I773" s="17"/>
      <c r="J773" s="22"/>
      <c r="K773" s="22"/>
      <c r="L773" s="17"/>
      <c r="M773" s="22"/>
      <c r="N773" s="22"/>
      <c r="P773" s="17"/>
    </row>
    <row r="774" spans="1:16" ht="12.75" customHeight="1" x14ac:dyDescent="0.15">
      <c r="A774" s="17"/>
      <c r="B774" s="17"/>
      <c r="C774" s="17"/>
      <c r="E774" s="17"/>
      <c r="F774" s="17"/>
      <c r="G774" s="17"/>
      <c r="H774" s="17"/>
      <c r="I774" s="17"/>
      <c r="J774" s="22"/>
      <c r="K774" s="22"/>
      <c r="L774" s="17"/>
      <c r="M774" s="22"/>
      <c r="N774" s="22"/>
      <c r="P774" s="17"/>
    </row>
    <row r="775" spans="1:16" ht="12.75" customHeight="1" x14ac:dyDescent="0.15">
      <c r="A775" s="17"/>
      <c r="B775" s="17"/>
      <c r="C775" s="17"/>
      <c r="E775" s="17"/>
      <c r="F775" s="17"/>
      <c r="G775" s="17"/>
      <c r="H775" s="17"/>
      <c r="I775" s="17"/>
      <c r="J775" s="22"/>
      <c r="K775" s="22"/>
      <c r="L775" s="17"/>
      <c r="M775" s="22"/>
      <c r="N775" s="22"/>
      <c r="P775" s="17"/>
    </row>
    <row r="776" spans="1:16" ht="12.75" customHeight="1" x14ac:dyDescent="0.15">
      <c r="A776" s="17"/>
      <c r="B776" s="17"/>
      <c r="C776" s="17"/>
      <c r="E776" s="17"/>
      <c r="F776" s="17"/>
      <c r="G776" s="17"/>
      <c r="H776" s="17"/>
      <c r="I776" s="17"/>
      <c r="J776" s="22"/>
      <c r="K776" s="22"/>
      <c r="L776" s="17"/>
      <c r="M776" s="22"/>
      <c r="N776" s="22"/>
      <c r="P776" s="17"/>
    </row>
    <row r="777" spans="1:16" ht="12.75" customHeight="1" x14ac:dyDescent="0.15">
      <c r="A777" s="17"/>
      <c r="B777" s="17"/>
      <c r="C777" s="17"/>
      <c r="E777" s="17"/>
      <c r="F777" s="17"/>
      <c r="G777" s="17"/>
      <c r="H777" s="17"/>
      <c r="I777" s="17"/>
      <c r="J777" s="22"/>
      <c r="K777" s="22"/>
      <c r="L777" s="17"/>
      <c r="M777" s="22"/>
      <c r="N777" s="22"/>
      <c r="P777" s="17"/>
    </row>
    <row r="778" spans="1:16" ht="12.75" customHeight="1" x14ac:dyDescent="0.15">
      <c r="A778" s="17"/>
      <c r="B778" s="17"/>
      <c r="C778" s="17"/>
      <c r="E778" s="17"/>
      <c r="F778" s="17"/>
      <c r="G778" s="17"/>
      <c r="H778" s="17"/>
      <c r="I778" s="17"/>
      <c r="J778" s="22"/>
      <c r="K778" s="22"/>
      <c r="L778" s="17"/>
      <c r="M778" s="22"/>
      <c r="N778" s="22"/>
      <c r="P778" s="17"/>
    </row>
    <row r="779" spans="1:16" ht="12.75" customHeight="1" x14ac:dyDescent="0.15">
      <c r="A779" s="17"/>
      <c r="B779" s="17"/>
      <c r="C779" s="17"/>
      <c r="E779" s="17"/>
      <c r="F779" s="17"/>
      <c r="G779" s="17"/>
      <c r="H779" s="17"/>
      <c r="I779" s="17"/>
      <c r="J779" s="22"/>
      <c r="K779" s="22"/>
      <c r="L779" s="17"/>
      <c r="M779" s="22"/>
      <c r="N779" s="22"/>
      <c r="P779" s="17"/>
    </row>
    <row r="780" spans="1:16" ht="12.75" customHeight="1" x14ac:dyDescent="0.15">
      <c r="A780" s="17"/>
      <c r="B780" s="17"/>
      <c r="C780" s="17"/>
      <c r="E780" s="17"/>
      <c r="F780" s="17"/>
      <c r="G780" s="17"/>
      <c r="H780" s="17"/>
      <c r="I780" s="17"/>
      <c r="J780" s="22"/>
      <c r="K780" s="22"/>
      <c r="L780" s="17"/>
      <c r="M780" s="22"/>
      <c r="N780" s="22"/>
      <c r="P780" s="17"/>
    </row>
    <row r="781" spans="1:16" ht="12.75" customHeight="1" x14ac:dyDescent="0.15">
      <c r="A781" s="17"/>
      <c r="B781" s="17"/>
      <c r="C781" s="17"/>
      <c r="E781" s="17"/>
      <c r="F781" s="17"/>
      <c r="G781" s="17"/>
      <c r="H781" s="17"/>
      <c r="I781" s="17"/>
      <c r="J781" s="22"/>
      <c r="K781" s="22"/>
      <c r="L781" s="17"/>
      <c r="M781" s="22"/>
      <c r="N781" s="22"/>
      <c r="P781" s="17"/>
    </row>
    <row r="782" spans="1:16" ht="12.75" customHeight="1" x14ac:dyDescent="0.15">
      <c r="A782" s="17"/>
      <c r="B782" s="17"/>
      <c r="C782" s="17"/>
      <c r="E782" s="17"/>
      <c r="F782" s="17"/>
      <c r="G782" s="17"/>
      <c r="H782" s="17"/>
      <c r="I782" s="17"/>
      <c r="J782" s="22"/>
      <c r="K782" s="22"/>
      <c r="L782" s="17"/>
      <c r="M782" s="22"/>
      <c r="N782" s="22"/>
      <c r="P782" s="17"/>
    </row>
    <row r="783" spans="1:16" ht="12.75" customHeight="1" x14ac:dyDescent="0.15">
      <c r="A783" s="17"/>
      <c r="B783" s="17"/>
      <c r="C783" s="17"/>
      <c r="E783" s="17"/>
      <c r="F783" s="17"/>
      <c r="G783" s="17"/>
      <c r="H783" s="17"/>
      <c r="I783" s="17"/>
      <c r="J783" s="22"/>
      <c r="K783" s="22"/>
      <c r="L783" s="17"/>
      <c r="M783" s="22"/>
      <c r="N783" s="22"/>
      <c r="P783" s="17"/>
    </row>
    <row r="784" spans="1:16" ht="12.75" customHeight="1" x14ac:dyDescent="0.15">
      <c r="A784" s="17"/>
      <c r="B784" s="17"/>
      <c r="C784" s="17"/>
      <c r="E784" s="17"/>
      <c r="F784" s="17"/>
      <c r="G784" s="17"/>
      <c r="H784" s="17"/>
      <c r="I784" s="17"/>
      <c r="J784" s="22"/>
      <c r="K784" s="22"/>
      <c r="L784" s="17"/>
      <c r="M784" s="22"/>
      <c r="N784" s="22"/>
      <c r="P784" s="17"/>
    </row>
    <row r="785" spans="1:16" ht="12.75" customHeight="1" x14ac:dyDescent="0.15">
      <c r="A785" s="17"/>
      <c r="B785" s="17"/>
      <c r="C785" s="17"/>
      <c r="E785" s="17"/>
      <c r="F785" s="17"/>
      <c r="G785" s="17"/>
      <c r="H785" s="17"/>
      <c r="I785" s="17"/>
      <c r="J785" s="22"/>
      <c r="K785" s="22"/>
      <c r="L785" s="17"/>
      <c r="M785" s="22"/>
      <c r="N785" s="22"/>
      <c r="P785" s="17"/>
    </row>
    <row r="786" spans="1:16" ht="12.75" customHeight="1" x14ac:dyDescent="0.15">
      <c r="A786" s="17"/>
      <c r="B786" s="17"/>
      <c r="C786" s="17"/>
      <c r="E786" s="17"/>
      <c r="F786" s="17"/>
      <c r="G786" s="17"/>
      <c r="H786" s="17"/>
      <c r="I786" s="17"/>
      <c r="J786" s="22"/>
      <c r="K786" s="22"/>
      <c r="L786" s="17"/>
      <c r="M786" s="22"/>
      <c r="N786" s="22"/>
      <c r="P786" s="17"/>
    </row>
    <row r="787" spans="1:16" ht="12.75" customHeight="1" x14ac:dyDescent="0.15">
      <c r="A787" s="17"/>
      <c r="B787" s="17"/>
      <c r="C787" s="17"/>
      <c r="E787" s="17"/>
      <c r="F787" s="17"/>
      <c r="G787" s="17"/>
      <c r="H787" s="17"/>
      <c r="I787" s="17"/>
      <c r="J787" s="22"/>
      <c r="K787" s="22"/>
      <c r="L787" s="17"/>
      <c r="M787" s="22"/>
      <c r="N787" s="22"/>
      <c r="P787" s="17"/>
    </row>
    <row r="788" spans="1:16" ht="12.75" customHeight="1" x14ac:dyDescent="0.15">
      <c r="A788" s="17"/>
      <c r="B788" s="17"/>
      <c r="C788" s="17"/>
      <c r="E788" s="17"/>
      <c r="F788" s="17"/>
      <c r="G788" s="17"/>
      <c r="H788" s="17"/>
      <c r="I788" s="17"/>
      <c r="J788" s="22"/>
      <c r="K788" s="22"/>
      <c r="L788" s="17"/>
      <c r="M788" s="22"/>
      <c r="N788" s="22"/>
      <c r="P788" s="17"/>
    </row>
    <row r="789" spans="1:16" ht="12.75" customHeight="1" x14ac:dyDescent="0.15">
      <c r="A789" s="17"/>
      <c r="B789" s="17"/>
      <c r="C789" s="17"/>
      <c r="E789" s="17"/>
      <c r="F789" s="17"/>
      <c r="G789" s="17"/>
      <c r="H789" s="17"/>
      <c r="I789" s="17"/>
      <c r="J789" s="22"/>
      <c r="K789" s="22"/>
      <c r="L789" s="17"/>
      <c r="M789" s="22"/>
      <c r="N789" s="22"/>
      <c r="P789" s="17"/>
    </row>
    <row r="790" spans="1:16" ht="12.75" customHeight="1" x14ac:dyDescent="0.15">
      <c r="A790" s="17"/>
      <c r="B790" s="17"/>
      <c r="C790" s="17"/>
      <c r="E790" s="17"/>
      <c r="F790" s="17"/>
      <c r="G790" s="17"/>
      <c r="H790" s="17"/>
      <c r="I790" s="17"/>
      <c r="J790" s="22"/>
      <c r="K790" s="22"/>
      <c r="L790" s="17"/>
      <c r="M790" s="22"/>
      <c r="N790" s="22"/>
      <c r="P790" s="17"/>
    </row>
    <row r="791" spans="1:16" ht="12.75" customHeight="1" x14ac:dyDescent="0.15">
      <c r="A791" s="17"/>
      <c r="B791" s="17"/>
      <c r="C791" s="17"/>
      <c r="E791" s="17"/>
      <c r="F791" s="17"/>
      <c r="G791" s="17"/>
      <c r="H791" s="17"/>
      <c r="I791" s="17"/>
      <c r="J791" s="22"/>
      <c r="K791" s="22"/>
      <c r="L791" s="17"/>
      <c r="M791" s="22"/>
      <c r="N791" s="22"/>
      <c r="P791" s="17"/>
    </row>
    <row r="792" spans="1:16" ht="12.75" customHeight="1" x14ac:dyDescent="0.15">
      <c r="A792" s="17"/>
      <c r="B792" s="17"/>
      <c r="C792" s="17"/>
      <c r="E792" s="17"/>
      <c r="F792" s="17"/>
      <c r="G792" s="17"/>
      <c r="H792" s="17"/>
      <c r="I792" s="17"/>
      <c r="J792" s="22"/>
      <c r="K792" s="22"/>
      <c r="L792" s="17"/>
      <c r="M792" s="22"/>
      <c r="N792" s="22"/>
      <c r="P792" s="17"/>
    </row>
    <row r="793" spans="1:16" ht="12.75" customHeight="1" x14ac:dyDescent="0.15">
      <c r="A793" s="17"/>
      <c r="B793" s="17"/>
      <c r="C793" s="17"/>
      <c r="E793" s="17"/>
      <c r="F793" s="17"/>
      <c r="G793" s="17"/>
      <c r="H793" s="17"/>
      <c r="I793" s="17"/>
      <c r="J793" s="22"/>
      <c r="K793" s="22"/>
      <c r="L793" s="17"/>
      <c r="M793" s="22"/>
      <c r="N793" s="22"/>
      <c r="P793" s="17"/>
    </row>
    <row r="794" spans="1:16" ht="12.75" customHeight="1" x14ac:dyDescent="0.15">
      <c r="A794" s="17"/>
      <c r="B794" s="17"/>
      <c r="C794" s="17"/>
      <c r="E794" s="17"/>
      <c r="F794" s="17"/>
      <c r="G794" s="17"/>
      <c r="H794" s="17"/>
      <c r="I794" s="17"/>
      <c r="J794" s="22"/>
      <c r="K794" s="22"/>
      <c r="L794" s="17"/>
      <c r="M794" s="22"/>
      <c r="N794" s="22"/>
      <c r="P794" s="17"/>
    </row>
    <row r="795" spans="1:16" ht="12.75" customHeight="1" x14ac:dyDescent="0.15">
      <c r="A795" s="17"/>
      <c r="B795" s="17"/>
      <c r="C795" s="17"/>
      <c r="E795" s="17"/>
      <c r="F795" s="17"/>
      <c r="G795" s="17"/>
      <c r="H795" s="17"/>
      <c r="I795" s="17"/>
      <c r="J795" s="22"/>
      <c r="K795" s="22"/>
      <c r="L795" s="17"/>
      <c r="M795" s="22"/>
      <c r="N795" s="22"/>
      <c r="P795" s="17"/>
    </row>
    <row r="796" spans="1:16" ht="12.75" customHeight="1" x14ac:dyDescent="0.15">
      <c r="A796" s="17"/>
      <c r="B796" s="17"/>
      <c r="C796" s="17"/>
      <c r="E796" s="17"/>
      <c r="F796" s="17"/>
      <c r="G796" s="17"/>
      <c r="H796" s="17"/>
      <c r="I796" s="17"/>
      <c r="J796" s="22"/>
      <c r="K796" s="22"/>
      <c r="L796" s="17"/>
      <c r="M796" s="22"/>
      <c r="N796" s="22"/>
      <c r="P796" s="17"/>
    </row>
    <row r="797" spans="1:16" ht="12.75" customHeight="1" x14ac:dyDescent="0.15">
      <c r="A797" s="17"/>
      <c r="B797" s="17"/>
      <c r="C797" s="17"/>
      <c r="E797" s="17"/>
      <c r="F797" s="17"/>
      <c r="G797" s="17"/>
      <c r="H797" s="17"/>
      <c r="I797" s="17"/>
      <c r="J797" s="22"/>
      <c r="K797" s="22"/>
      <c r="L797" s="17"/>
      <c r="M797" s="22"/>
      <c r="N797" s="22"/>
      <c r="P797" s="17"/>
    </row>
    <row r="798" spans="1:16" ht="12.75" customHeight="1" x14ac:dyDescent="0.15">
      <c r="A798" s="17"/>
      <c r="B798" s="17"/>
      <c r="C798" s="17"/>
      <c r="E798" s="17"/>
      <c r="F798" s="17"/>
      <c r="G798" s="17"/>
      <c r="H798" s="17"/>
      <c r="I798" s="17"/>
      <c r="J798" s="22"/>
      <c r="K798" s="22"/>
      <c r="L798" s="17"/>
      <c r="M798" s="22"/>
      <c r="N798" s="22"/>
      <c r="P798" s="17"/>
    </row>
    <row r="799" spans="1:16" ht="12.75" customHeight="1" x14ac:dyDescent="0.15">
      <c r="A799" s="17"/>
      <c r="B799" s="17"/>
      <c r="C799" s="17"/>
      <c r="E799" s="17"/>
      <c r="F799" s="17"/>
      <c r="G799" s="17"/>
      <c r="H799" s="17"/>
      <c r="I799" s="17"/>
      <c r="J799" s="22"/>
      <c r="K799" s="22"/>
      <c r="L799" s="17"/>
      <c r="M799" s="22"/>
      <c r="N799" s="22"/>
      <c r="P799" s="17"/>
    </row>
    <row r="800" spans="1:16" ht="12.75" customHeight="1" x14ac:dyDescent="0.15">
      <c r="A800" s="17"/>
      <c r="B800" s="17"/>
      <c r="C800" s="17"/>
      <c r="E800" s="17"/>
      <c r="F800" s="17"/>
      <c r="G800" s="17"/>
      <c r="H800" s="17"/>
      <c r="I800" s="17"/>
      <c r="J800" s="22"/>
      <c r="K800" s="22"/>
      <c r="L800" s="17"/>
      <c r="M800" s="22"/>
      <c r="N800" s="22"/>
      <c r="P800" s="17"/>
    </row>
    <row r="801" spans="1:16" ht="12.75" customHeight="1" x14ac:dyDescent="0.15">
      <c r="A801" s="17"/>
      <c r="B801" s="17"/>
      <c r="C801" s="17"/>
      <c r="E801" s="17"/>
      <c r="F801" s="17"/>
      <c r="G801" s="17"/>
      <c r="H801" s="17"/>
      <c r="I801" s="17"/>
      <c r="J801" s="22"/>
      <c r="K801" s="22"/>
      <c r="L801" s="17"/>
      <c r="M801" s="22"/>
      <c r="N801" s="22"/>
      <c r="P801" s="17"/>
    </row>
    <row r="802" spans="1:16" ht="12.75" customHeight="1" x14ac:dyDescent="0.15">
      <c r="A802" s="17"/>
      <c r="B802" s="17"/>
      <c r="C802" s="17"/>
      <c r="E802" s="17"/>
      <c r="F802" s="17"/>
      <c r="G802" s="17"/>
      <c r="H802" s="17"/>
      <c r="I802" s="17"/>
      <c r="J802" s="22"/>
      <c r="K802" s="22"/>
      <c r="L802" s="17"/>
      <c r="M802" s="22"/>
      <c r="N802" s="22"/>
      <c r="P802" s="17"/>
    </row>
    <row r="803" spans="1:16" ht="12.75" customHeight="1" x14ac:dyDescent="0.15">
      <c r="A803" s="17"/>
      <c r="B803" s="17"/>
      <c r="C803" s="17"/>
      <c r="E803" s="17"/>
      <c r="F803" s="17"/>
      <c r="G803" s="17"/>
      <c r="H803" s="17"/>
      <c r="I803" s="17"/>
      <c r="J803" s="22"/>
      <c r="K803" s="22"/>
      <c r="L803" s="17"/>
      <c r="M803" s="22"/>
      <c r="N803" s="22"/>
      <c r="P803" s="17"/>
    </row>
    <row r="804" spans="1:16" ht="12.75" customHeight="1" x14ac:dyDescent="0.15">
      <c r="A804" s="17"/>
      <c r="B804" s="17"/>
      <c r="C804" s="17"/>
      <c r="E804" s="17"/>
      <c r="F804" s="17"/>
      <c r="G804" s="17"/>
      <c r="H804" s="17"/>
      <c r="I804" s="17"/>
      <c r="J804" s="22"/>
      <c r="K804" s="22"/>
      <c r="L804" s="17"/>
      <c r="M804" s="22"/>
      <c r="N804" s="22"/>
      <c r="P804" s="17"/>
    </row>
    <row r="805" spans="1:16" ht="12.75" customHeight="1" x14ac:dyDescent="0.15">
      <c r="A805" s="17"/>
      <c r="B805" s="17"/>
      <c r="C805" s="17"/>
      <c r="E805" s="17"/>
      <c r="F805" s="17"/>
      <c r="G805" s="17"/>
      <c r="H805" s="17"/>
      <c r="I805" s="17"/>
      <c r="J805" s="22"/>
      <c r="K805" s="22"/>
      <c r="L805" s="17"/>
      <c r="M805" s="22"/>
      <c r="N805" s="22"/>
      <c r="P805" s="17"/>
    </row>
    <row r="806" spans="1:16" ht="12.75" customHeight="1" x14ac:dyDescent="0.15">
      <c r="A806" s="17"/>
      <c r="B806" s="17"/>
      <c r="C806" s="17"/>
      <c r="E806" s="17"/>
      <c r="F806" s="17"/>
      <c r="G806" s="17"/>
      <c r="H806" s="17"/>
      <c r="I806" s="17"/>
      <c r="J806" s="22"/>
      <c r="K806" s="22"/>
      <c r="L806" s="17"/>
      <c r="M806" s="22"/>
      <c r="N806" s="22"/>
      <c r="P806" s="17"/>
    </row>
    <row r="807" spans="1:16" ht="12.75" customHeight="1" x14ac:dyDescent="0.15">
      <c r="A807" s="17"/>
      <c r="B807" s="17"/>
      <c r="C807" s="17"/>
      <c r="E807" s="17"/>
      <c r="F807" s="17"/>
      <c r="G807" s="17"/>
      <c r="H807" s="17"/>
      <c r="I807" s="17"/>
      <c r="J807" s="22"/>
      <c r="K807" s="22"/>
      <c r="L807" s="17"/>
      <c r="M807" s="22"/>
      <c r="N807" s="22"/>
      <c r="P807" s="17"/>
    </row>
    <row r="808" spans="1:16" ht="12.75" customHeight="1" x14ac:dyDescent="0.15">
      <c r="A808" s="17"/>
      <c r="B808" s="17"/>
      <c r="C808" s="17"/>
      <c r="E808" s="17"/>
      <c r="F808" s="17"/>
      <c r="G808" s="17"/>
      <c r="H808" s="17"/>
      <c r="I808" s="17"/>
      <c r="J808" s="22"/>
      <c r="K808" s="22"/>
      <c r="L808" s="17"/>
      <c r="M808" s="22"/>
      <c r="N808" s="22"/>
      <c r="P808" s="17"/>
    </row>
    <row r="809" spans="1:16" ht="12.75" customHeight="1" x14ac:dyDescent="0.15">
      <c r="A809" s="17"/>
      <c r="B809" s="17"/>
      <c r="C809" s="17"/>
      <c r="E809" s="17"/>
      <c r="F809" s="17"/>
      <c r="G809" s="17"/>
      <c r="H809" s="17"/>
      <c r="I809" s="17"/>
      <c r="J809" s="22"/>
      <c r="K809" s="22"/>
      <c r="L809" s="17"/>
      <c r="M809" s="22"/>
      <c r="N809" s="22"/>
      <c r="P809" s="17"/>
    </row>
    <row r="810" spans="1:16" ht="12.75" customHeight="1" x14ac:dyDescent="0.15">
      <c r="A810" s="17"/>
      <c r="B810" s="17"/>
      <c r="C810" s="17"/>
      <c r="E810" s="17"/>
      <c r="F810" s="17"/>
      <c r="G810" s="17"/>
      <c r="H810" s="17"/>
      <c r="I810" s="17"/>
      <c r="J810" s="22"/>
      <c r="K810" s="22"/>
      <c r="L810" s="17"/>
      <c r="M810" s="22"/>
      <c r="N810" s="22"/>
      <c r="P810" s="17"/>
    </row>
    <row r="811" spans="1:16" ht="12.75" customHeight="1" x14ac:dyDescent="0.15">
      <c r="A811" s="17"/>
      <c r="B811" s="17"/>
      <c r="C811" s="17"/>
      <c r="E811" s="17"/>
      <c r="F811" s="17"/>
      <c r="G811" s="17"/>
      <c r="H811" s="17"/>
      <c r="I811" s="17"/>
      <c r="J811" s="22"/>
      <c r="K811" s="22"/>
      <c r="L811" s="17"/>
      <c r="M811" s="22"/>
      <c r="N811" s="22"/>
      <c r="P811" s="17"/>
    </row>
    <row r="812" spans="1:16" ht="12.75" customHeight="1" x14ac:dyDescent="0.15">
      <c r="A812" s="17"/>
      <c r="B812" s="17"/>
      <c r="C812" s="17"/>
      <c r="E812" s="17"/>
      <c r="F812" s="17"/>
      <c r="G812" s="17"/>
      <c r="H812" s="17"/>
      <c r="I812" s="17"/>
      <c r="J812" s="22"/>
      <c r="K812" s="22"/>
      <c r="L812" s="17"/>
      <c r="M812" s="22"/>
      <c r="N812" s="22"/>
      <c r="P812" s="17"/>
    </row>
    <row r="813" spans="1:16" ht="12.75" customHeight="1" x14ac:dyDescent="0.15">
      <c r="A813" s="17"/>
      <c r="B813" s="17"/>
      <c r="C813" s="17"/>
      <c r="E813" s="17"/>
      <c r="F813" s="17"/>
      <c r="G813" s="17"/>
      <c r="H813" s="17"/>
      <c r="I813" s="17"/>
      <c r="J813" s="22"/>
      <c r="K813" s="22"/>
      <c r="L813" s="17"/>
      <c r="M813" s="22"/>
      <c r="N813" s="22"/>
      <c r="P813" s="17"/>
    </row>
    <row r="814" spans="1:16" ht="12.75" customHeight="1" x14ac:dyDescent="0.15">
      <c r="A814" s="17"/>
      <c r="B814" s="17"/>
      <c r="C814" s="17"/>
      <c r="E814" s="17"/>
      <c r="F814" s="17"/>
      <c r="G814" s="17"/>
      <c r="H814" s="17"/>
      <c r="I814" s="17"/>
      <c r="J814" s="22"/>
      <c r="K814" s="22"/>
      <c r="L814" s="17"/>
      <c r="M814" s="22"/>
      <c r="N814" s="22"/>
      <c r="P814" s="17"/>
    </row>
    <row r="815" spans="1:16" ht="12.75" customHeight="1" x14ac:dyDescent="0.15">
      <c r="A815" s="17"/>
      <c r="B815" s="17"/>
      <c r="C815" s="17"/>
      <c r="E815" s="17"/>
      <c r="F815" s="17"/>
      <c r="G815" s="17"/>
      <c r="H815" s="17"/>
      <c r="I815" s="17"/>
      <c r="J815" s="22"/>
      <c r="K815" s="22"/>
      <c r="L815" s="17"/>
      <c r="M815" s="22"/>
      <c r="N815" s="22"/>
      <c r="P815" s="17"/>
    </row>
    <row r="816" spans="1:16" ht="12.75" customHeight="1" x14ac:dyDescent="0.15">
      <c r="A816" s="17"/>
      <c r="B816" s="17"/>
      <c r="C816" s="17"/>
      <c r="E816" s="17"/>
      <c r="F816" s="17"/>
      <c r="G816" s="17"/>
      <c r="H816" s="17"/>
      <c r="I816" s="17"/>
      <c r="J816" s="22"/>
      <c r="K816" s="22"/>
      <c r="L816" s="17"/>
      <c r="M816" s="22"/>
      <c r="N816" s="22"/>
      <c r="P816" s="17"/>
    </row>
    <row r="817" spans="1:16" ht="12.75" customHeight="1" x14ac:dyDescent="0.15">
      <c r="A817" s="17"/>
      <c r="B817" s="17"/>
      <c r="C817" s="17"/>
      <c r="E817" s="17"/>
      <c r="F817" s="17"/>
      <c r="G817" s="17"/>
      <c r="H817" s="17"/>
      <c r="I817" s="17"/>
      <c r="J817" s="22"/>
      <c r="K817" s="22"/>
      <c r="L817" s="17"/>
      <c r="M817" s="22"/>
      <c r="N817" s="22"/>
      <c r="P817" s="17"/>
    </row>
    <row r="818" spans="1:16" ht="12.75" customHeight="1" x14ac:dyDescent="0.15">
      <c r="A818" s="17"/>
      <c r="B818" s="17"/>
      <c r="C818" s="17"/>
      <c r="E818" s="17"/>
      <c r="F818" s="17"/>
      <c r="G818" s="17"/>
      <c r="H818" s="17"/>
      <c r="I818" s="17"/>
      <c r="J818" s="22"/>
      <c r="K818" s="22"/>
      <c r="L818" s="17"/>
      <c r="M818" s="22"/>
      <c r="N818" s="22"/>
      <c r="P818" s="17"/>
    </row>
    <row r="819" spans="1:16" ht="12.75" customHeight="1" x14ac:dyDescent="0.15">
      <c r="A819" s="17"/>
      <c r="B819" s="17"/>
      <c r="C819" s="17"/>
      <c r="E819" s="17"/>
      <c r="F819" s="17"/>
      <c r="G819" s="17"/>
      <c r="H819" s="17"/>
      <c r="I819" s="17"/>
      <c r="J819" s="22"/>
      <c r="K819" s="22"/>
      <c r="L819" s="17"/>
      <c r="M819" s="22"/>
      <c r="N819" s="22"/>
      <c r="P819" s="17"/>
    </row>
    <row r="820" spans="1:16" ht="12.75" customHeight="1" x14ac:dyDescent="0.15">
      <c r="A820" s="17"/>
      <c r="B820" s="17"/>
      <c r="C820" s="17"/>
      <c r="E820" s="17"/>
      <c r="F820" s="17"/>
      <c r="G820" s="17"/>
      <c r="H820" s="17"/>
      <c r="I820" s="17"/>
      <c r="J820" s="22"/>
      <c r="K820" s="22"/>
      <c r="L820" s="17"/>
      <c r="M820" s="22"/>
      <c r="N820" s="22"/>
      <c r="P820" s="17"/>
    </row>
    <row r="821" spans="1:16" ht="12.75" customHeight="1" x14ac:dyDescent="0.15">
      <c r="A821" s="17"/>
      <c r="B821" s="17"/>
      <c r="C821" s="17"/>
      <c r="E821" s="17"/>
      <c r="F821" s="17"/>
      <c r="G821" s="17"/>
      <c r="H821" s="17"/>
      <c r="I821" s="17"/>
      <c r="J821" s="22"/>
      <c r="K821" s="22"/>
      <c r="L821" s="17"/>
      <c r="M821" s="22"/>
      <c r="N821" s="22"/>
      <c r="P821" s="17"/>
    </row>
    <row r="822" spans="1:16" ht="12.75" customHeight="1" x14ac:dyDescent="0.15">
      <c r="A822" s="17"/>
      <c r="B822" s="17"/>
      <c r="C822" s="17"/>
      <c r="E822" s="17"/>
      <c r="F822" s="17"/>
      <c r="G822" s="17"/>
      <c r="H822" s="17"/>
      <c r="I822" s="17"/>
      <c r="J822" s="22"/>
      <c r="K822" s="22"/>
      <c r="L822" s="17"/>
      <c r="M822" s="22"/>
      <c r="N822" s="22"/>
      <c r="P822" s="17"/>
    </row>
    <row r="823" spans="1:16" ht="12.75" customHeight="1" x14ac:dyDescent="0.15">
      <c r="A823" s="17"/>
      <c r="B823" s="17"/>
      <c r="C823" s="17"/>
      <c r="E823" s="17"/>
      <c r="F823" s="17"/>
      <c r="G823" s="17"/>
      <c r="H823" s="17"/>
      <c r="I823" s="17"/>
      <c r="J823" s="22"/>
      <c r="K823" s="22"/>
      <c r="L823" s="17"/>
      <c r="M823" s="22"/>
      <c r="N823" s="22"/>
      <c r="P823" s="17"/>
    </row>
    <row r="824" spans="1:16" ht="12.75" customHeight="1" x14ac:dyDescent="0.15">
      <c r="A824" s="17"/>
      <c r="B824" s="17"/>
      <c r="C824" s="17"/>
      <c r="E824" s="17"/>
      <c r="F824" s="17"/>
      <c r="G824" s="17"/>
      <c r="H824" s="17"/>
      <c r="I824" s="17"/>
      <c r="J824" s="22"/>
      <c r="K824" s="22"/>
      <c r="L824" s="17"/>
      <c r="M824" s="22"/>
      <c r="N824" s="22"/>
      <c r="P824" s="17"/>
    </row>
    <row r="825" spans="1:16" ht="12.75" customHeight="1" x14ac:dyDescent="0.15">
      <c r="A825" s="17"/>
      <c r="B825" s="17"/>
      <c r="C825" s="17"/>
      <c r="E825" s="17"/>
      <c r="F825" s="17"/>
      <c r="G825" s="17"/>
      <c r="H825" s="17"/>
      <c r="I825" s="17"/>
      <c r="J825" s="22"/>
      <c r="K825" s="22"/>
      <c r="L825" s="17"/>
      <c r="M825" s="22"/>
      <c r="N825" s="22"/>
      <c r="P825" s="17"/>
    </row>
    <row r="826" spans="1:16" ht="12.75" customHeight="1" x14ac:dyDescent="0.15">
      <c r="A826" s="17"/>
      <c r="B826" s="17"/>
      <c r="C826" s="17"/>
      <c r="E826" s="17"/>
      <c r="F826" s="17"/>
      <c r="G826" s="17"/>
      <c r="H826" s="17"/>
      <c r="I826" s="17"/>
      <c r="J826" s="22"/>
      <c r="K826" s="22"/>
      <c r="L826" s="17"/>
      <c r="M826" s="22"/>
      <c r="N826" s="22"/>
      <c r="P826" s="17"/>
    </row>
    <row r="827" spans="1:16" ht="12.75" customHeight="1" x14ac:dyDescent="0.15">
      <c r="A827" s="17"/>
      <c r="B827" s="17"/>
      <c r="C827" s="17"/>
      <c r="E827" s="17"/>
      <c r="F827" s="17"/>
      <c r="G827" s="17"/>
      <c r="H827" s="17"/>
      <c r="I827" s="17"/>
      <c r="J827" s="22"/>
      <c r="K827" s="22"/>
      <c r="L827" s="17"/>
      <c r="M827" s="22"/>
      <c r="N827" s="22"/>
      <c r="P827" s="17"/>
    </row>
    <row r="828" spans="1:16" ht="12.75" customHeight="1" x14ac:dyDescent="0.15">
      <c r="A828" s="17"/>
      <c r="B828" s="17"/>
      <c r="C828" s="17"/>
      <c r="E828" s="17"/>
      <c r="F828" s="17"/>
      <c r="G828" s="17"/>
      <c r="H828" s="17"/>
      <c r="I828" s="17"/>
      <c r="J828" s="22"/>
      <c r="K828" s="22"/>
      <c r="L828" s="17"/>
      <c r="M828" s="22"/>
      <c r="N828" s="22"/>
      <c r="P828" s="17"/>
    </row>
    <row r="829" spans="1:16" ht="12.75" customHeight="1" x14ac:dyDescent="0.15">
      <c r="A829" s="17"/>
      <c r="B829" s="17"/>
      <c r="C829" s="17"/>
      <c r="E829" s="17"/>
      <c r="F829" s="17"/>
      <c r="G829" s="17"/>
      <c r="H829" s="17"/>
      <c r="I829" s="17"/>
      <c r="J829" s="22"/>
      <c r="K829" s="22"/>
      <c r="L829" s="17"/>
      <c r="M829" s="22"/>
      <c r="N829" s="22"/>
      <c r="P829" s="17"/>
    </row>
    <row r="830" spans="1:16" ht="12.75" customHeight="1" x14ac:dyDescent="0.15">
      <c r="A830" s="17"/>
      <c r="B830" s="17"/>
      <c r="C830" s="17"/>
      <c r="E830" s="17"/>
      <c r="F830" s="17"/>
      <c r="G830" s="17"/>
      <c r="H830" s="17"/>
      <c r="I830" s="17"/>
      <c r="J830" s="22"/>
      <c r="K830" s="22"/>
      <c r="L830" s="17"/>
      <c r="M830" s="22"/>
      <c r="N830" s="22"/>
      <c r="P830" s="17"/>
    </row>
    <row r="831" spans="1:16" ht="12.75" customHeight="1" x14ac:dyDescent="0.15">
      <c r="A831" s="17"/>
      <c r="B831" s="17"/>
      <c r="C831" s="17"/>
      <c r="E831" s="17"/>
      <c r="F831" s="17"/>
      <c r="G831" s="17"/>
      <c r="H831" s="17"/>
      <c r="I831" s="17"/>
      <c r="J831" s="22"/>
      <c r="K831" s="22"/>
      <c r="L831" s="17"/>
      <c r="M831" s="22"/>
      <c r="N831" s="22"/>
      <c r="P831" s="17"/>
    </row>
    <row r="832" spans="1:16" ht="12.75" customHeight="1" x14ac:dyDescent="0.15">
      <c r="A832" s="17"/>
      <c r="B832" s="17"/>
      <c r="C832" s="17"/>
      <c r="E832" s="17"/>
      <c r="F832" s="17"/>
      <c r="G832" s="17"/>
      <c r="H832" s="17"/>
      <c r="I832" s="17"/>
      <c r="J832" s="22"/>
      <c r="K832" s="22"/>
      <c r="L832" s="17"/>
      <c r="M832" s="22"/>
      <c r="N832" s="22"/>
      <c r="P832" s="17"/>
    </row>
    <row r="833" spans="1:16" ht="12.75" customHeight="1" x14ac:dyDescent="0.15">
      <c r="A833" s="17"/>
      <c r="B833" s="17"/>
      <c r="C833" s="17"/>
      <c r="E833" s="17"/>
      <c r="F833" s="17"/>
      <c r="G833" s="17"/>
      <c r="H833" s="17"/>
      <c r="I833" s="17"/>
      <c r="J833" s="22"/>
      <c r="K833" s="22"/>
      <c r="L833" s="17"/>
      <c r="M833" s="22"/>
      <c r="N833" s="22"/>
      <c r="P833" s="17"/>
    </row>
    <row r="834" spans="1:16" ht="12.75" customHeight="1" x14ac:dyDescent="0.15">
      <c r="A834" s="17"/>
      <c r="B834" s="17"/>
      <c r="C834" s="17"/>
      <c r="E834" s="17"/>
      <c r="F834" s="17"/>
      <c r="G834" s="17"/>
      <c r="H834" s="17"/>
      <c r="I834" s="17"/>
      <c r="J834" s="22"/>
      <c r="K834" s="22"/>
      <c r="L834" s="17"/>
      <c r="M834" s="22"/>
      <c r="N834" s="22"/>
      <c r="P834" s="17"/>
    </row>
    <row r="835" spans="1:16" ht="12.75" customHeight="1" x14ac:dyDescent="0.15">
      <c r="A835" s="17"/>
      <c r="B835" s="17"/>
      <c r="C835" s="17"/>
      <c r="E835" s="17"/>
      <c r="F835" s="17"/>
      <c r="G835" s="17"/>
      <c r="H835" s="17"/>
      <c r="I835" s="17"/>
      <c r="J835" s="22"/>
      <c r="K835" s="22"/>
      <c r="L835" s="17"/>
      <c r="M835" s="22"/>
      <c r="N835" s="22"/>
      <c r="P835" s="17"/>
    </row>
    <row r="836" spans="1:16" ht="12.75" customHeight="1" x14ac:dyDescent="0.15">
      <c r="A836" s="17"/>
      <c r="B836" s="17"/>
      <c r="C836" s="17"/>
      <c r="E836" s="17"/>
      <c r="F836" s="17"/>
      <c r="G836" s="17"/>
      <c r="H836" s="17"/>
      <c r="I836" s="17"/>
      <c r="J836" s="22"/>
      <c r="K836" s="22"/>
      <c r="L836" s="17"/>
      <c r="M836" s="22"/>
      <c r="N836" s="22"/>
      <c r="P836" s="17"/>
    </row>
    <row r="837" spans="1:16" ht="12.75" customHeight="1" x14ac:dyDescent="0.15">
      <c r="A837" s="17"/>
      <c r="B837" s="17"/>
      <c r="C837" s="17"/>
      <c r="E837" s="17"/>
      <c r="F837" s="17"/>
      <c r="G837" s="17"/>
      <c r="H837" s="17"/>
      <c r="I837" s="17"/>
      <c r="J837" s="22"/>
      <c r="K837" s="22"/>
      <c r="L837" s="17"/>
      <c r="M837" s="22"/>
      <c r="N837" s="22"/>
      <c r="P837" s="17"/>
    </row>
    <row r="838" spans="1:16" ht="12.75" customHeight="1" x14ac:dyDescent="0.15">
      <c r="A838" s="17"/>
      <c r="B838" s="17"/>
      <c r="C838" s="17"/>
      <c r="E838" s="17"/>
      <c r="F838" s="17"/>
      <c r="G838" s="17"/>
      <c r="H838" s="17"/>
      <c r="I838" s="17"/>
      <c r="J838" s="22"/>
      <c r="K838" s="22"/>
      <c r="L838" s="17"/>
      <c r="M838" s="22"/>
      <c r="N838" s="22"/>
      <c r="P838" s="17"/>
    </row>
    <row r="839" spans="1:16" ht="12.75" customHeight="1" x14ac:dyDescent="0.15">
      <c r="A839" s="17"/>
      <c r="B839" s="17"/>
      <c r="C839" s="17"/>
      <c r="E839" s="17"/>
      <c r="F839" s="17"/>
      <c r="G839" s="17"/>
      <c r="H839" s="17"/>
      <c r="I839" s="17"/>
      <c r="J839" s="22"/>
      <c r="K839" s="22"/>
      <c r="L839" s="17"/>
      <c r="M839" s="22"/>
      <c r="N839" s="22"/>
      <c r="P839" s="17"/>
    </row>
    <row r="840" spans="1:16" ht="12.75" customHeight="1" x14ac:dyDescent="0.15">
      <c r="A840" s="17"/>
      <c r="B840" s="17"/>
      <c r="C840" s="17"/>
      <c r="E840" s="17"/>
      <c r="F840" s="17"/>
      <c r="G840" s="17"/>
      <c r="H840" s="17"/>
      <c r="I840" s="17"/>
      <c r="J840" s="22"/>
      <c r="K840" s="22"/>
      <c r="L840" s="17"/>
      <c r="M840" s="22"/>
      <c r="N840" s="22"/>
      <c r="P840" s="17"/>
    </row>
    <row r="841" spans="1:16" ht="12.75" customHeight="1" x14ac:dyDescent="0.15">
      <c r="A841" s="17"/>
      <c r="B841" s="17"/>
      <c r="C841" s="17"/>
      <c r="E841" s="17"/>
      <c r="F841" s="17"/>
      <c r="G841" s="17"/>
      <c r="H841" s="17"/>
      <c r="I841" s="17"/>
      <c r="J841" s="22"/>
      <c r="K841" s="22"/>
      <c r="L841" s="17"/>
      <c r="M841" s="22"/>
      <c r="N841" s="22"/>
      <c r="P841" s="17"/>
    </row>
    <row r="842" spans="1:16" ht="12.75" customHeight="1" x14ac:dyDescent="0.15">
      <c r="A842" s="17"/>
      <c r="B842" s="17"/>
      <c r="C842" s="17"/>
      <c r="E842" s="17"/>
      <c r="F842" s="17"/>
      <c r="G842" s="17"/>
      <c r="H842" s="17"/>
      <c r="I842" s="17"/>
      <c r="J842" s="22"/>
      <c r="K842" s="22"/>
      <c r="L842" s="17"/>
      <c r="M842" s="22"/>
      <c r="N842" s="22"/>
      <c r="P842" s="17"/>
    </row>
    <row r="843" spans="1:16" ht="12.75" customHeight="1" x14ac:dyDescent="0.15">
      <c r="A843" s="17"/>
      <c r="B843" s="17"/>
      <c r="C843" s="17"/>
      <c r="E843" s="17"/>
      <c r="F843" s="17"/>
      <c r="G843" s="17"/>
      <c r="H843" s="17"/>
      <c r="I843" s="17"/>
      <c r="J843" s="22"/>
      <c r="K843" s="22"/>
      <c r="L843" s="17"/>
      <c r="M843" s="22"/>
      <c r="N843" s="22"/>
      <c r="P843" s="17"/>
    </row>
    <row r="844" spans="1:16" ht="12.75" customHeight="1" x14ac:dyDescent="0.15">
      <c r="A844" s="17"/>
      <c r="B844" s="17"/>
      <c r="C844" s="17"/>
      <c r="E844" s="17"/>
      <c r="F844" s="17"/>
      <c r="G844" s="17"/>
      <c r="H844" s="17"/>
      <c r="I844" s="17"/>
      <c r="J844" s="22"/>
      <c r="K844" s="22"/>
      <c r="L844" s="17"/>
      <c r="M844" s="22"/>
      <c r="N844" s="22"/>
      <c r="P844" s="17"/>
    </row>
    <row r="845" spans="1:16" ht="12.75" customHeight="1" x14ac:dyDescent="0.15">
      <c r="A845" s="17"/>
      <c r="B845" s="17"/>
      <c r="C845" s="17"/>
      <c r="E845" s="17"/>
      <c r="F845" s="17"/>
      <c r="G845" s="17"/>
      <c r="H845" s="17"/>
      <c r="I845" s="17"/>
      <c r="J845" s="22"/>
      <c r="K845" s="22"/>
      <c r="L845" s="17"/>
      <c r="M845" s="22"/>
      <c r="N845" s="22"/>
      <c r="P845" s="17"/>
    </row>
    <row r="846" spans="1:16" ht="12.75" customHeight="1" x14ac:dyDescent="0.15">
      <c r="A846" s="17"/>
      <c r="B846" s="17"/>
      <c r="C846" s="17"/>
      <c r="E846" s="17"/>
      <c r="F846" s="17"/>
      <c r="G846" s="17"/>
      <c r="H846" s="17"/>
      <c r="I846" s="17"/>
      <c r="J846" s="22"/>
      <c r="K846" s="22"/>
      <c r="L846" s="17"/>
      <c r="M846" s="22"/>
      <c r="N846" s="22"/>
      <c r="P846" s="17"/>
    </row>
    <row r="847" spans="1:16" ht="12.75" customHeight="1" x14ac:dyDescent="0.15">
      <c r="A847" s="17"/>
      <c r="B847" s="17"/>
      <c r="C847" s="17"/>
      <c r="E847" s="17"/>
      <c r="F847" s="17"/>
      <c r="G847" s="17"/>
      <c r="H847" s="17"/>
      <c r="I847" s="17"/>
      <c r="J847" s="22"/>
      <c r="K847" s="22"/>
      <c r="L847" s="17"/>
      <c r="M847" s="22"/>
      <c r="N847" s="22"/>
      <c r="P847" s="17"/>
    </row>
    <row r="848" spans="1:16" ht="12.75" customHeight="1" x14ac:dyDescent="0.15">
      <c r="A848" s="17"/>
      <c r="B848" s="17"/>
      <c r="C848" s="17"/>
      <c r="E848" s="17"/>
      <c r="F848" s="17"/>
      <c r="G848" s="17"/>
      <c r="H848" s="17"/>
      <c r="I848" s="17"/>
      <c r="J848" s="22"/>
      <c r="K848" s="22"/>
      <c r="L848" s="17"/>
      <c r="M848" s="22"/>
      <c r="N848" s="22"/>
      <c r="P848" s="17"/>
    </row>
    <row r="849" spans="1:16" ht="12.75" customHeight="1" x14ac:dyDescent="0.15">
      <c r="A849" s="17"/>
      <c r="B849" s="17"/>
      <c r="C849" s="17"/>
      <c r="E849" s="17"/>
      <c r="F849" s="17"/>
      <c r="G849" s="17"/>
      <c r="H849" s="17"/>
      <c r="I849" s="17"/>
      <c r="J849" s="22"/>
      <c r="K849" s="22"/>
      <c r="L849" s="17"/>
      <c r="M849" s="22"/>
      <c r="N849" s="22"/>
      <c r="P849" s="17"/>
    </row>
    <row r="850" spans="1:16" ht="12.75" customHeight="1" x14ac:dyDescent="0.15">
      <c r="A850" s="17"/>
      <c r="B850" s="17"/>
      <c r="C850" s="17"/>
      <c r="E850" s="17"/>
      <c r="F850" s="17"/>
      <c r="G850" s="17"/>
      <c r="H850" s="17"/>
      <c r="I850" s="17"/>
      <c r="J850" s="22"/>
      <c r="K850" s="22"/>
      <c r="L850" s="17"/>
      <c r="M850" s="22"/>
      <c r="N850" s="22"/>
      <c r="P850" s="17"/>
    </row>
    <row r="851" spans="1:16" ht="12.75" customHeight="1" x14ac:dyDescent="0.15">
      <c r="A851" s="17"/>
      <c r="B851" s="17"/>
      <c r="C851" s="17"/>
      <c r="E851" s="17"/>
      <c r="F851" s="17"/>
      <c r="G851" s="17"/>
      <c r="H851" s="17"/>
      <c r="I851" s="17"/>
      <c r="J851" s="22"/>
      <c r="K851" s="22"/>
      <c r="L851" s="17"/>
      <c r="M851" s="22"/>
      <c r="N851" s="22"/>
      <c r="P851" s="17"/>
    </row>
    <row r="852" spans="1:16" ht="12.75" customHeight="1" x14ac:dyDescent="0.15">
      <c r="A852" s="17"/>
      <c r="B852" s="17"/>
      <c r="C852" s="17"/>
      <c r="E852" s="17"/>
      <c r="F852" s="17"/>
      <c r="G852" s="17"/>
      <c r="H852" s="17"/>
      <c r="I852" s="17"/>
      <c r="J852" s="22"/>
      <c r="K852" s="22"/>
      <c r="L852" s="17"/>
      <c r="M852" s="22"/>
      <c r="N852" s="22"/>
      <c r="P852" s="17"/>
    </row>
    <row r="853" spans="1:16" ht="12.75" customHeight="1" x14ac:dyDescent="0.15">
      <c r="A853" s="17"/>
      <c r="B853" s="17"/>
      <c r="C853" s="17"/>
      <c r="E853" s="17"/>
      <c r="F853" s="17"/>
      <c r="G853" s="17"/>
      <c r="H853" s="17"/>
      <c r="I853" s="17"/>
      <c r="J853" s="22"/>
      <c r="K853" s="22"/>
      <c r="L853" s="17"/>
      <c r="M853" s="22"/>
      <c r="N853" s="22"/>
      <c r="P853" s="17"/>
    </row>
    <row r="854" spans="1:16" ht="12.75" customHeight="1" x14ac:dyDescent="0.15">
      <c r="A854" s="17"/>
      <c r="B854" s="17"/>
      <c r="C854" s="17"/>
      <c r="E854" s="17"/>
      <c r="F854" s="17"/>
      <c r="G854" s="17"/>
      <c r="H854" s="17"/>
      <c r="I854" s="17"/>
      <c r="J854" s="22"/>
      <c r="K854" s="22"/>
      <c r="L854" s="17"/>
      <c r="M854" s="22"/>
      <c r="N854" s="22"/>
      <c r="P854" s="17"/>
    </row>
    <row r="855" spans="1:16" ht="12.75" customHeight="1" x14ac:dyDescent="0.15">
      <c r="A855" s="17"/>
      <c r="B855" s="17"/>
      <c r="C855" s="17"/>
      <c r="E855" s="17"/>
      <c r="F855" s="17"/>
      <c r="G855" s="17"/>
      <c r="H855" s="17"/>
      <c r="I855" s="17"/>
      <c r="J855" s="22"/>
      <c r="K855" s="22"/>
      <c r="L855" s="17"/>
      <c r="M855" s="22"/>
      <c r="N855" s="22"/>
      <c r="P855" s="17"/>
    </row>
    <row r="856" spans="1:16" ht="12.75" customHeight="1" x14ac:dyDescent="0.15">
      <c r="A856" s="17"/>
      <c r="B856" s="17"/>
      <c r="C856" s="17"/>
      <c r="E856" s="17"/>
      <c r="F856" s="17"/>
      <c r="G856" s="17"/>
      <c r="H856" s="17"/>
      <c r="I856" s="17"/>
      <c r="J856" s="22"/>
      <c r="K856" s="22"/>
      <c r="L856" s="17"/>
      <c r="M856" s="22"/>
      <c r="N856" s="22"/>
      <c r="P856" s="17"/>
    </row>
    <row r="857" spans="1:16" ht="12.75" customHeight="1" x14ac:dyDescent="0.15">
      <c r="A857" s="17"/>
      <c r="B857" s="17"/>
      <c r="C857" s="17"/>
      <c r="E857" s="17"/>
      <c r="F857" s="17"/>
      <c r="G857" s="17"/>
      <c r="H857" s="17"/>
      <c r="I857" s="17"/>
      <c r="J857" s="22"/>
      <c r="K857" s="22"/>
      <c r="L857" s="17"/>
      <c r="M857" s="22"/>
      <c r="N857" s="22"/>
      <c r="P857" s="17"/>
    </row>
    <row r="858" spans="1:16" ht="12.75" customHeight="1" x14ac:dyDescent="0.15">
      <c r="A858" s="17"/>
      <c r="B858" s="17"/>
      <c r="C858" s="17"/>
      <c r="E858" s="17"/>
      <c r="F858" s="17"/>
      <c r="G858" s="17"/>
      <c r="H858" s="17"/>
      <c r="I858" s="17"/>
      <c r="J858" s="22"/>
      <c r="K858" s="22"/>
      <c r="L858" s="17"/>
      <c r="M858" s="22"/>
      <c r="N858" s="22"/>
      <c r="P858" s="17"/>
    </row>
    <row r="859" spans="1:16" ht="12.75" customHeight="1" x14ac:dyDescent="0.15">
      <c r="A859" s="17"/>
      <c r="B859" s="17"/>
      <c r="C859" s="17"/>
      <c r="E859" s="17"/>
      <c r="F859" s="17"/>
      <c r="G859" s="17"/>
      <c r="H859" s="17"/>
      <c r="I859" s="17"/>
      <c r="J859" s="22"/>
      <c r="K859" s="22"/>
      <c r="L859" s="17"/>
      <c r="M859" s="22"/>
      <c r="N859" s="22"/>
      <c r="P859" s="17"/>
    </row>
    <row r="860" spans="1:16" ht="12.75" customHeight="1" x14ac:dyDescent="0.15">
      <c r="A860" s="17"/>
      <c r="B860" s="17"/>
      <c r="C860" s="17"/>
      <c r="E860" s="17"/>
      <c r="F860" s="17"/>
      <c r="G860" s="17"/>
      <c r="H860" s="17"/>
      <c r="I860" s="17"/>
      <c r="J860" s="22"/>
      <c r="K860" s="22"/>
      <c r="L860" s="17"/>
      <c r="M860" s="22"/>
      <c r="N860" s="22"/>
      <c r="P860" s="17"/>
    </row>
    <row r="861" spans="1:16" ht="12.75" customHeight="1" x14ac:dyDescent="0.15">
      <c r="A861" s="17"/>
      <c r="B861" s="17"/>
      <c r="C861" s="17"/>
      <c r="E861" s="17"/>
      <c r="F861" s="17"/>
      <c r="G861" s="17"/>
      <c r="H861" s="17"/>
      <c r="I861" s="17"/>
      <c r="J861" s="22"/>
      <c r="K861" s="22"/>
      <c r="L861" s="17"/>
      <c r="M861" s="22"/>
      <c r="N861" s="22"/>
      <c r="P861" s="17"/>
    </row>
    <row r="862" spans="1:16" ht="12.75" customHeight="1" x14ac:dyDescent="0.15">
      <c r="A862" s="17"/>
      <c r="B862" s="17"/>
      <c r="C862" s="17"/>
      <c r="E862" s="17"/>
      <c r="F862" s="17"/>
      <c r="G862" s="17"/>
      <c r="H862" s="17"/>
      <c r="I862" s="17"/>
      <c r="J862" s="22"/>
      <c r="K862" s="22"/>
      <c r="L862" s="17"/>
      <c r="M862" s="22"/>
      <c r="N862" s="22"/>
      <c r="P862" s="17"/>
    </row>
    <row r="863" spans="1:16" ht="12.75" customHeight="1" x14ac:dyDescent="0.15">
      <c r="A863" s="17"/>
      <c r="B863" s="17"/>
      <c r="C863" s="17"/>
      <c r="E863" s="17"/>
      <c r="F863" s="17"/>
      <c r="G863" s="17"/>
      <c r="H863" s="17"/>
      <c r="I863" s="17"/>
      <c r="J863" s="22"/>
      <c r="K863" s="22"/>
      <c r="L863" s="17"/>
      <c r="M863" s="22"/>
      <c r="N863" s="22"/>
      <c r="P863" s="17"/>
    </row>
    <row r="864" spans="1:16" ht="12.75" customHeight="1" x14ac:dyDescent="0.15">
      <c r="A864" s="17"/>
      <c r="B864" s="17"/>
      <c r="C864" s="17"/>
      <c r="E864" s="17"/>
      <c r="F864" s="17"/>
      <c r="G864" s="17"/>
      <c r="H864" s="17"/>
      <c r="I864" s="17"/>
      <c r="J864" s="22"/>
      <c r="K864" s="22"/>
      <c r="L864" s="17"/>
      <c r="M864" s="22"/>
      <c r="N864" s="22"/>
      <c r="P864" s="17"/>
    </row>
    <row r="865" spans="1:16" ht="12.75" customHeight="1" x14ac:dyDescent="0.15">
      <c r="A865" s="17"/>
      <c r="B865" s="17"/>
      <c r="C865" s="17"/>
      <c r="E865" s="17"/>
      <c r="F865" s="17"/>
      <c r="G865" s="17"/>
      <c r="H865" s="17"/>
      <c r="I865" s="17"/>
      <c r="J865" s="22"/>
      <c r="K865" s="22"/>
      <c r="L865" s="17"/>
      <c r="M865" s="22"/>
      <c r="N865" s="22"/>
      <c r="P865" s="17"/>
    </row>
    <row r="866" spans="1:16" ht="12.75" customHeight="1" x14ac:dyDescent="0.15">
      <c r="A866" s="17"/>
      <c r="B866" s="17"/>
      <c r="C866" s="17"/>
      <c r="E866" s="17"/>
      <c r="F866" s="17"/>
      <c r="G866" s="17"/>
      <c r="H866" s="17"/>
      <c r="I866" s="17"/>
      <c r="J866" s="22"/>
      <c r="K866" s="22"/>
      <c r="L866" s="17"/>
      <c r="M866" s="22"/>
      <c r="N866" s="22"/>
      <c r="P866" s="17"/>
    </row>
    <row r="867" spans="1:16" ht="12.75" customHeight="1" x14ac:dyDescent="0.15">
      <c r="A867" s="17"/>
      <c r="B867" s="17"/>
      <c r="C867" s="17"/>
      <c r="E867" s="17"/>
      <c r="F867" s="17"/>
      <c r="G867" s="17"/>
      <c r="H867" s="17"/>
      <c r="I867" s="17"/>
      <c r="J867" s="22"/>
      <c r="K867" s="22"/>
      <c r="L867" s="17"/>
      <c r="M867" s="22"/>
      <c r="N867" s="22"/>
      <c r="P867" s="17"/>
    </row>
    <row r="868" spans="1:16" ht="12.75" customHeight="1" x14ac:dyDescent="0.15">
      <c r="A868" s="17"/>
      <c r="B868" s="17"/>
      <c r="C868" s="17"/>
      <c r="E868" s="17"/>
      <c r="F868" s="17"/>
      <c r="G868" s="17"/>
      <c r="H868" s="17"/>
      <c r="I868" s="17"/>
      <c r="J868" s="22"/>
      <c r="K868" s="22"/>
      <c r="L868" s="17"/>
      <c r="M868" s="22"/>
      <c r="N868" s="22"/>
      <c r="P868" s="17"/>
    </row>
    <row r="869" spans="1:16" ht="12.75" customHeight="1" x14ac:dyDescent="0.15">
      <c r="A869" s="17"/>
      <c r="B869" s="17"/>
      <c r="C869" s="17"/>
      <c r="E869" s="17"/>
      <c r="F869" s="17"/>
      <c r="G869" s="17"/>
      <c r="H869" s="17"/>
      <c r="I869" s="17"/>
      <c r="J869" s="22"/>
      <c r="K869" s="22"/>
      <c r="L869" s="17"/>
      <c r="M869" s="22"/>
      <c r="N869" s="22"/>
      <c r="P869" s="17"/>
    </row>
    <row r="870" spans="1:16" ht="12.75" customHeight="1" x14ac:dyDescent="0.15">
      <c r="A870" s="17"/>
      <c r="B870" s="17"/>
      <c r="C870" s="17"/>
      <c r="E870" s="17"/>
      <c r="F870" s="17"/>
      <c r="G870" s="17"/>
      <c r="H870" s="17"/>
      <c r="I870" s="17"/>
      <c r="J870" s="22"/>
      <c r="K870" s="22"/>
      <c r="L870" s="17"/>
      <c r="M870" s="22"/>
      <c r="N870" s="22"/>
      <c r="P870" s="17"/>
    </row>
    <row r="871" spans="1:16" ht="12.75" customHeight="1" x14ac:dyDescent="0.15">
      <c r="A871" s="17"/>
      <c r="B871" s="17"/>
      <c r="C871" s="17"/>
      <c r="E871" s="17"/>
      <c r="F871" s="17"/>
      <c r="G871" s="17"/>
      <c r="H871" s="17"/>
      <c r="I871" s="17"/>
      <c r="J871" s="22"/>
      <c r="K871" s="22"/>
      <c r="L871" s="17"/>
      <c r="M871" s="22"/>
      <c r="N871" s="22"/>
      <c r="P871" s="17"/>
    </row>
    <row r="872" spans="1:16" ht="12.75" customHeight="1" x14ac:dyDescent="0.15">
      <c r="A872" s="17"/>
      <c r="B872" s="17"/>
      <c r="C872" s="17"/>
      <c r="E872" s="17"/>
      <c r="F872" s="17"/>
      <c r="G872" s="17"/>
      <c r="H872" s="17"/>
      <c r="I872" s="17"/>
      <c r="J872" s="22"/>
      <c r="K872" s="22"/>
      <c r="L872" s="17"/>
      <c r="M872" s="22"/>
      <c r="N872" s="22"/>
      <c r="P872" s="17"/>
    </row>
    <row r="873" spans="1:16" ht="12.75" customHeight="1" x14ac:dyDescent="0.15">
      <c r="A873" s="17"/>
      <c r="B873" s="17"/>
      <c r="C873" s="17"/>
      <c r="E873" s="17"/>
      <c r="F873" s="17"/>
      <c r="G873" s="17"/>
      <c r="H873" s="17"/>
      <c r="I873" s="17"/>
      <c r="J873" s="22"/>
      <c r="K873" s="22"/>
      <c r="L873" s="17"/>
      <c r="M873" s="22"/>
      <c r="N873" s="22"/>
      <c r="P873" s="17"/>
    </row>
    <row r="874" spans="1:16" ht="12.75" customHeight="1" x14ac:dyDescent="0.15">
      <c r="A874" s="17"/>
      <c r="B874" s="17"/>
      <c r="C874" s="17"/>
      <c r="E874" s="17"/>
      <c r="F874" s="17"/>
      <c r="G874" s="17"/>
      <c r="H874" s="17"/>
      <c r="I874" s="17"/>
      <c r="J874" s="22"/>
      <c r="K874" s="22"/>
      <c r="L874" s="17"/>
      <c r="M874" s="22"/>
      <c r="N874" s="22"/>
      <c r="P874" s="17"/>
    </row>
    <row r="875" spans="1:16" ht="12.75" customHeight="1" x14ac:dyDescent="0.15">
      <c r="A875" s="17"/>
      <c r="B875" s="17"/>
      <c r="C875" s="17"/>
      <c r="E875" s="17"/>
      <c r="F875" s="17"/>
      <c r="G875" s="17"/>
      <c r="H875" s="17"/>
      <c r="I875" s="17"/>
      <c r="J875" s="22"/>
      <c r="K875" s="22"/>
      <c r="L875" s="17"/>
      <c r="M875" s="22"/>
      <c r="N875" s="22"/>
      <c r="P875" s="17"/>
    </row>
    <row r="876" spans="1:16" ht="12.75" customHeight="1" x14ac:dyDescent="0.15">
      <c r="A876" s="17"/>
      <c r="B876" s="17"/>
      <c r="C876" s="17"/>
      <c r="E876" s="17"/>
      <c r="F876" s="17"/>
      <c r="G876" s="17"/>
      <c r="H876" s="17"/>
      <c r="I876" s="17"/>
      <c r="J876" s="22"/>
      <c r="K876" s="22"/>
      <c r="L876" s="17"/>
      <c r="M876" s="22"/>
      <c r="N876" s="22"/>
      <c r="P876" s="17"/>
    </row>
    <row r="877" spans="1:16" ht="12.75" customHeight="1" x14ac:dyDescent="0.15">
      <c r="A877" s="17"/>
      <c r="B877" s="17"/>
      <c r="C877" s="17"/>
      <c r="E877" s="17"/>
      <c r="F877" s="17"/>
      <c r="G877" s="17"/>
      <c r="H877" s="17"/>
      <c r="I877" s="17"/>
      <c r="J877" s="22"/>
      <c r="K877" s="22"/>
      <c r="L877" s="17"/>
      <c r="M877" s="22"/>
      <c r="N877" s="22"/>
      <c r="P877" s="17"/>
    </row>
    <row r="878" spans="1:16" ht="12.75" customHeight="1" x14ac:dyDescent="0.15">
      <c r="A878" s="17"/>
      <c r="B878" s="17"/>
      <c r="C878" s="17"/>
      <c r="E878" s="17"/>
      <c r="F878" s="17"/>
      <c r="G878" s="17"/>
      <c r="H878" s="17"/>
      <c r="I878" s="17"/>
      <c r="J878" s="22"/>
      <c r="K878" s="22"/>
      <c r="L878" s="17"/>
      <c r="M878" s="22"/>
      <c r="N878" s="22"/>
      <c r="P878" s="17"/>
    </row>
    <row r="879" spans="1:16" ht="12.75" customHeight="1" x14ac:dyDescent="0.15">
      <c r="A879" s="17"/>
      <c r="B879" s="17"/>
      <c r="C879" s="17"/>
      <c r="E879" s="17"/>
      <c r="F879" s="17"/>
      <c r="G879" s="17"/>
      <c r="H879" s="17"/>
      <c r="I879" s="17"/>
      <c r="J879" s="22"/>
      <c r="K879" s="22"/>
      <c r="L879" s="17"/>
      <c r="M879" s="22"/>
      <c r="N879" s="22"/>
      <c r="P879" s="17"/>
    </row>
    <row r="880" spans="1:16" ht="12.75" customHeight="1" x14ac:dyDescent="0.15">
      <c r="A880" s="17"/>
      <c r="B880" s="17"/>
      <c r="C880" s="17"/>
      <c r="E880" s="17"/>
      <c r="F880" s="17"/>
      <c r="G880" s="17"/>
      <c r="H880" s="17"/>
      <c r="I880" s="17"/>
      <c r="J880" s="22"/>
      <c r="K880" s="22"/>
      <c r="L880" s="17"/>
      <c r="M880" s="22"/>
      <c r="N880" s="22"/>
      <c r="P880" s="17"/>
    </row>
    <row r="881" spans="1:16" ht="12.75" customHeight="1" x14ac:dyDescent="0.15">
      <c r="A881" s="17"/>
      <c r="B881" s="17"/>
      <c r="C881" s="17"/>
      <c r="E881" s="17"/>
      <c r="F881" s="17"/>
      <c r="G881" s="17"/>
      <c r="H881" s="17"/>
      <c r="I881" s="17"/>
      <c r="J881" s="22"/>
      <c r="K881" s="22"/>
      <c r="L881" s="17"/>
      <c r="M881" s="22"/>
      <c r="N881" s="22"/>
      <c r="P881" s="17"/>
    </row>
    <row r="882" spans="1:16" ht="12.75" customHeight="1" x14ac:dyDescent="0.15">
      <c r="A882" s="17"/>
      <c r="B882" s="17"/>
      <c r="C882" s="17"/>
      <c r="E882" s="17"/>
      <c r="F882" s="17"/>
      <c r="G882" s="17"/>
      <c r="H882" s="17"/>
      <c r="I882" s="17"/>
      <c r="J882" s="22"/>
      <c r="K882" s="22"/>
      <c r="L882" s="17"/>
      <c r="M882" s="22"/>
      <c r="N882" s="22"/>
      <c r="P882" s="17"/>
    </row>
    <row r="883" spans="1:16" ht="12.75" customHeight="1" x14ac:dyDescent="0.15">
      <c r="A883" s="17"/>
      <c r="B883" s="17"/>
      <c r="C883" s="17"/>
      <c r="E883" s="17"/>
      <c r="F883" s="17"/>
      <c r="G883" s="17"/>
      <c r="H883" s="17"/>
      <c r="I883" s="17"/>
      <c r="J883" s="22"/>
      <c r="K883" s="22"/>
      <c r="L883" s="17"/>
      <c r="M883" s="22"/>
      <c r="N883" s="22"/>
      <c r="P883" s="17"/>
    </row>
    <row r="884" spans="1:16" ht="12.75" customHeight="1" x14ac:dyDescent="0.15">
      <c r="A884" s="17"/>
      <c r="B884" s="17"/>
      <c r="C884" s="17"/>
      <c r="E884" s="17"/>
      <c r="F884" s="17"/>
      <c r="G884" s="17"/>
      <c r="H884" s="17"/>
      <c r="I884" s="17"/>
      <c r="J884" s="22"/>
      <c r="K884" s="22"/>
      <c r="L884" s="17"/>
      <c r="M884" s="22"/>
      <c r="N884" s="22"/>
      <c r="P884" s="17"/>
    </row>
    <row r="885" spans="1:16" ht="12.75" customHeight="1" x14ac:dyDescent="0.15">
      <c r="A885" s="17"/>
      <c r="B885" s="17"/>
      <c r="C885" s="17"/>
      <c r="E885" s="17"/>
      <c r="F885" s="17"/>
      <c r="G885" s="17"/>
      <c r="H885" s="17"/>
      <c r="I885" s="17"/>
      <c r="J885" s="22"/>
      <c r="K885" s="22"/>
      <c r="L885" s="17"/>
      <c r="M885" s="22"/>
      <c r="N885" s="22"/>
      <c r="P885" s="17"/>
    </row>
    <row r="886" spans="1:16" ht="12.75" customHeight="1" x14ac:dyDescent="0.15">
      <c r="A886" s="17"/>
      <c r="B886" s="17"/>
      <c r="C886" s="17"/>
      <c r="E886" s="17"/>
      <c r="F886" s="17"/>
      <c r="G886" s="17"/>
      <c r="H886" s="17"/>
      <c r="I886" s="17"/>
      <c r="J886" s="22"/>
      <c r="K886" s="22"/>
      <c r="L886" s="17"/>
      <c r="M886" s="22"/>
      <c r="N886" s="22"/>
      <c r="P886" s="17"/>
    </row>
    <row r="887" spans="1:16" ht="12.75" customHeight="1" x14ac:dyDescent="0.15">
      <c r="A887" s="17"/>
      <c r="B887" s="17"/>
      <c r="C887" s="17"/>
      <c r="E887" s="17"/>
      <c r="F887" s="17"/>
      <c r="G887" s="17"/>
      <c r="H887" s="17"/>
      <c r="I887" s="17"/>
      <c r="J887" s="22"/>
      <c r="K887" s="22"/>
      <c r="L887" s="17"/>
      <c r="M887" s="22"/>
      <c r="N887" s="22"/>
      <c r="P887" s="17"/>
    </row>
    <row r="888" spans="1:16" ht="12.75" customHeight="1" x14ac:dyDescent="0.15">
      <c r="A888" s="17"/>
      <c r="B888" s="17"/>
      <c r="C888" s="17"/>
      <c r="E888" s="17"/>
      <c r="F888" s="17"/>
      <c r="G888" s="17"/>
      <c r="H888" s="17"/>
      <c r="I888" s="17"/>
      <c r="J888" s="22"/>
      <c r="K888" s="22"/>
      <c r="L888" s="17"/>
      <c r="M888" s="22"/>
      <c r="N888" s="22"/>
      <c r="P888" s="17"/>
    </row>
    <row r="889" spans="1:16" ht="12.75" customHeight="1" x14ac:dyDescent="0.15">
      <c r="A889" s="17"/>
      <c r="B889" s="17"/>
      <c r="C889" s="17"/>
      <c r="E889" s="17"/>
      <c r="F889" s="17"/>
      <c r="G889" s="17"/>
      <c r="H889" s="17"/>
      <c r="I889" s="17"/>
      <c r="J889" s="22"/>
      <c r="K889" s="22"/>
      <c r="L889" s="17"/>
      <c r="M889" s="22"/>
      <c r="N889" s="22"/>
      <c r="P889" s="17"/>
    </row>
    <row r="890" spans="1:16" ht="12.75" customHeight="1" x14ac:dyDescent="0.15">
      <c r="A890" s="17"/>
      <c r="B890" s="17"/>
      <c r="C890" s="17"/>
      <c r="E890" s="17"/>
      <c r="F890" s="17"/>
      <c r="G890" s="17"/>
      <c r="H890" s="17"/>
      <c r="I890" s="17"/>
      <c r="J890" s="22"/>
      <c r="K890" s="22"/>
      <c r="L890" s="17"/>
      <c r="M890" s="22"/>
      <c r="N890" s="22"/>
      <c r="P890" s="17"/>
    </row>
    <row r="891" spans="1:16" ht="12.75" customHeight="1" x14ac:dyDescent="0.15">
      <c r="A891" s="17"/>
      <c r="B891" s="17"/>
      <c r="C891" s="17"/>
      <c r="E891" s="17"/>
      <c r="F891" s="17"/>
      <c r="G891" s="17"/>
      <c r="H891" s="17"/>
      <c r="I891" s="17"/>
      <c r="J891" s="22"/>
      <c r="K891" s="22"/>
      <c r="L891" s="17"/>
      <c r="M891" s="22"/>
      <c r="N891" s="22"/>
      <c r="P891" s="17"/>
    </row>
    <row r="892" spans="1:16" ht="12.75" customHeight="1" x14ac:dyDescent="0.15">
      <c r="A892" s="17"/>
      <c r="B892" s="17"/>
      <c r="C892" s="17"/>
      <c r="E892" s="17"/>
      <c r="F892" s="17"/>
      <c r="G892" s="17"/>
      <c r="H892" s="17"/>
      <c r="I892" s="17"/>
      <c r="J892" s="22"/>
      <c r="K892" s="22"/>
      <c r="L892" s="17"/>
      <c r="M892" s="22"/>
      <c r="N892" s="22"/>
      <c r="P892" s="17"/>
    </row>
    <row r="893" spans="1:16" ht="12.75" customHeight="1" x14ac:dyDescent="0.15">
      <c r="A893" s="17"/>
      <c r="B893" s="17"/>
      <c r="C893" s="17"/>
      <c r="E893" s="17"/>
      <c r="F893" s="17"/>
      <c r="G893" s="17"/>
      <c r="H893" s="17"/>
      <c r="I893" s="17"/>
      <c r="J893" s="22"/>
      <c r="K893" s="22"/>
      <c r="L893" s="17"/>
      <c r="M893" s="22"/>
      <c r="N893" s="22"/>
      <c r="P893" s="17"/>
    </row>
    <row r="894" spans="1:16" ht="12.75" customHeight="1" x14ac:dyDescent="0.15">
      <c r="A894" s="17"/>
      <c r="B894" s="17"/>
      <c r="C894" s="17"/>
      <c r="E894" s="17"/>
      <c r="F894" s="17"/>
      <c r="G894" s="17"/>
      <c r="H894" s="17"/>
      <c r="I894" s="17"/>
      <c r="J894" s="22"/>
      <c r="K894" s="22"/>
      <c r="L894" s="17"/>
      <c r="M894" s="22"/>
      <c r="N894" s="22"/>
      <c r="P894" s="17"/>
    </row>
    <row r="895" spans="1:16" ht="12.75" customHeight="1" x14ac:dyDescent="0.15">
      <c r="A895" s="17"/>
      <c r="B895" s="17"/>
      <c r="C895" s="17"/>
      <c r="E895" s="17"/>
      <c r="F895" s="17"/>
      <c r="G895" s="17"/>
      <c r="H895" s="17"/>
      <c r="I895" s="17"/>
      <c r="J895" s="22"/>
      <c r="K895" s="22"/>
      <c r="L895" s="17"/>
      <c r="M895" s="22"/>
      <c r="N895" s="22"/>
      <c r="P895" s="17"/>
    </row>
    <row r="896" spans="1:16" ht="12.75" customHeight="1" x14ac:dyDescent="0.15">
      <c r="A896" s="17"/>
      <c r="B896" s="17"/>
      <c r="C896" s="17"/>
      <c r="E896" s="17"/>
      <c r="F896" s="17"/>
      <c r="G896" s="17"/>
      <c r="H896" s="17"/>
      <c r="I896" s="17"/>
      <c r="J896" s="22"/>
      <c r="K896" s="22"/>
      <c r="L896" s="17"/>
      <c r="M896" s="22"/>
      <c r="N896" s="22"/>
      <c r="P896" s="17"/>
    </row>
    <row r="897" spans="1:16" ht="12.75" customHeight="1" x14ac:dyDescent="0.15">
      <c r="A897" s="17"/>
      <c r="B897" s="17"/>
      <c r="C897" s="17"/>
      <c r="E897" s="17"/>
      <c r="F897" s="17"/>
      <c r="G897" s="17"/>
      <c r="H897" s="17"/>
      <c r="I897" s="17"/>
      <c r="J897" s="22"/>
      <c r="K897" s="22"/>
      <c r="L897" s="17"/>
      <c r="M897" s="22"/>
      <c r="N897" s="22"/>
      <c r="P897" s="17"/>
    </row>
    <row r="898" spans="1:16" ht="12.75" customHeight="1" x14ac:dyDescent="0.15">
      <c r="A898" s="17"/>
      <c r="B898" s="17"/>
      <c r="C898" s="17"/>
      <c r="E898" s="17"/>
      <c r="F898" s="17"/>
      <c r="G898" s="17"/>
      <c r="H898" s="17"/>
      <c r="I898" s="17"/>
      <c r="J898" s="22"/>
      <c r="K898" s="22"/>
      <c r="L898" s="17"/>
      <c r="M898" s="22"/>
      <c r="N898" s="22"/>
      <c r="P898" s="17"/>
    </row>
    <row r="899" spans="1:16" ht="12.75" customHeight="1" x14ac:dyDescent="0.15">
      <c r="A899" s="17"/>
      <c r="B899" s="17"/>
      <c r="C899" s="17"/>
      <c r="E899" s="17"/>
      <c r="F899" s="17"/>
      <c r="G899" s="17"/>
      <c r="H899" s="17"/>
      <c r="I899" s="17"/>
      <c r="J899" s="22"/>
      <c r="K899" s="22"/>
      <c r="L899" s="17"/>
      <c r="M899" s="22"/>
      <c r="N899" s="22"/>
      <c r="P899" s="17"/>
    </row>
    <row r="900" spans="1:16" ht="12.75" customHeight="1" x14ac:dyDescent="0.15">
      <c r="A900" s="17"/>
      <c r="B900" s="17"/>
      <c r="C900" s="17"/>
      <c r="E900" s="17"/>
      <c r="F900" s="17"/>
      <c r="G900" s="17"/>
      <c r="H900" s="17"/>
      <c r="I900" s="17"/>
      <c r="J900" s="22"/>
      <c r="K900" s="22"/>
      <c r="L900" s="17"/>
      <c r="M900" s="22"/>
      <c r="N900" s="22"/>
      <c r="P900" s="17"/>
    </row>
    <row r="901" spans="1:16" ht="12.75" customHeight="1" x14ac:dyDescent="0.15">
      <c r="A901" s="17"/>
      <c r="B901" s="17"/>
      <c r="C901" s="17"/>
      <c r="E901" s="17"/>
      <c r="F901" s="17"/>
      <c r="G901" s="17"/>
      <c r="H901" s="17"/>
      <c r="I901" s="17"/>
      <c r="J901" s="22"/>
      <c r="K901" s="22"/>
      <c r="L901" s="17"/>
      <c r="M901" s="22"/>
      <c r="N901" s="22"/>
      <c r="P901" s="17"/>
    </row>
    <row r="902" spans="1:16" ht="12.75" customHeight="1" x14ac:dyDescent="0.15">
      <c r="A902" s="17"/>
      <c r="B902" s="17"/>
      <c r="C902" s="17"/>
      <c r="E902" s="17"/>
      <c r="F902" s="17"/>
      <c r="G902" s="17"/>
      <c r="H902" s="17"/>
      <c r="I902" s="17"/>
      <c r="J902" s="22"/>
      <c r="K902" s="22"/>
      <c r="L902" s="17"/>
      <c r="M902" s="22"/>
      <c r="N902" s="22"/>
      <c r="P902" s="17"/>
    </row>
    <row r="903" spans="1:16" ht="12.75" customHeight="1" x14ac:dyDescent="0.15">
      <c r="A903" s="17"/>
      <c r="B903" s="17"/>
      <c r="C903" s="17"/>
      <c r="E903" s="17"/>
      <c r="F903" s="17"/>
      <c r="G903" s="17"/>
      <c r="H903" s="17"/>
      <c r="I903" s="17"/>
      <c r="J903" s="22"/>
      <c r="K903" s="22"/>
      <c r="L903" s="17"/>
      <c r="M903" s="22"/>
      <c r="N903" s="22"/>
      <c r="P903" s="17"/>
    </row>
    <row r="904" spans="1:16" ht="12.75" customHeight="1" x14ac:dyDescent="0.15">
      <c r="A904" s="17"/>
      <c r="B904" s="17"/>
      <c r="C904" s="17"/>
      <c r="E904" s="17"/>
      <c r="F904" s="17"/>
      <c r="G904" s="17"/>
      <c r="H904" s="17"/>
      <c r="I904" s="17"/>
      <c r="J904" s="22"/>
      <c r="K904" s="22"/>
      <c r="L904" s="17"/>
      <c r="M904" s="22"/>
      <c r="N904" s="22"/>
      <c r="P904" s="17"/>
    </row>
    <row r="905" spans="1:16" ht="12.75" customHeight="1" x14ac:dyDescent="0.15">
      <c r="A905" s="17"/>
      <c r="B905" s="17"/>
      <c r="C905" s="17"/>
      <c r="E905" s="17"/>
      <c r="F905" s="17"/>
      <c r="G905" s="17"/>
      <c r="H905" s="17"/>
      <c r="I905" s="17"/>
      <c r="J905" s="22"/>
      <c r="K905" s="22"/>
      <c r="L905" s="17"/>
      <c r="M905" s="22"/>
      <c r="N905" s="22"/>
      <c r="P905" s="17"/>
    </row>
    <row r="906" spans="1:16" ht="12.75" customHeight="1" x14ac:dyDescent="0.15">
      <c r="A906" s="17"/>
      <c r="B906" s="17"/>
      <c r="C906" s="17"/>
      <c r="E906" s="17"/>
      <c r="F906" s="17"/>
      <c r="G906" s="17"/>
      <c r="H906" s="17"/>
      <c r="I906" s="17"/>
      <c r="J906" s="22"/>
      <c r="K906" s="22"/>
      <c r="L906" s="17"/>
      <c r="M906" s="22"/>
      <c r="N906" s="22"/>
      <c r="P906" s="17"/>
    </row>
    <row r="907" spans="1:16" ht="12.75" customHeight="1" x14ac:dyDescent="0.15">
      <c r="A907" s="17"/>
      <c r="B907" s="17"/>
      <c r="C907" s="17"/>
      <c r="E907" s="17"/>
      <c r="F907" s="17"/>
      <c r="G907" s="17"/>
      <c r="H907" s="17"/>
      <c r="I907" s="17"/>
      <c r="J907" s="22"/>
      <c r="K907" s="22"/>
      <c r="L907" s="17"/>
      <c r="M907" s="22"/>
      <c r="N907" s="22"/>
      <c r="P907" s="17"/>
    </row>
    <row r="908" spans="1:16" ht="12.75" customHeight="1" x14ac:dyDescent="0.15">
      <c r="A908" s="17"/>
      <c r="B908" s="17"/>
      <c r="C908" s="17"/>
      <c r="E908" s="17"/>
      <c r="F908" s="17"/>
      <c r="G908" s="17"/>
      <c r="H908" s="17"/>
      <c r="I908" s="17"/>
      <c r="J908" s="22"/>
      <c r="K908" s="22"/>
      <c r="L908" s="17"/>
      <c r="M908" s="22"/>
      <c r="N908" s="22"/>
      <c r="P908" s="17"/>
    </row>
    <row r="909" spans="1:16" ht="12.75" customHeight="1" x14ac:dyDescent="0.15">
      <c r="A909" s="17"/>
      <c r="B909" s="17"/>
      <c r="C909" s="17"/>
      <c r="E909" s="17"/>
      <c r="F909" s="17"/>
      <c r="G909" s="17"/>
      <c r="H909" s="17"/>
      <c r="I909" s="17"/>
      <c r="J909" s="22"/>
      <c r="K909" s="22"/>
      <c r="L909" s="17"/>
      <c r="M909" s="22"/>
      <c r="N909" s="22"/>
      <c r="P909" s="17"/>
    </row>
    <row r="910" spans="1:16" ht="12.75" customHeight="1" x14ac:dyDescent="0.15">
      <c r="A910" s="17"/>
      <c r="B910" s="17"/>
      <c r="C910" s="17"/>
      <c r="E910" s="17"/>
      <c r="F910" s="17"/>
      <c r="G910" s="17"/>
      <c r="H910" s="17"/>
      <c r="I910" s="17"/>
      <c r="J910" s="22"/>
      <c r="K910" s="22"/>
      <c r="L910" s="17"/>
      <c r="M910" s="22"/>
      <c r="N910" s="22"/>
      <c r="P910" s="17"/>
    </row>
    <row r="911" spans="1:16" ht="12.75" customHeight="1" x14ac:dyDescent="0.15">
      <c r="A911" s="17"/>
      <c r="B911" s="17"/>
      <c r="C911" s="17"/>
      <c r="E911" s="17"/>
      <c r="F911" s="17"/>
      <c r="G911" s="17"/>
      <c r="H911" s="17"/>
      <c r="I911" s="17"/>
      <c r="J911" s="22"/>
      <c r="K911" s="22"/>
      <c r="L911" s="17"/>
      <c r="M911" s="22"/>
      <c r="N911" s="22"/>
      <c r="P911" s="17"/>
    </row>
    <row r="912" spans="1:16" ht="12.75" customHeight="1" x14ac:dyDescent="0.15">
      <c r="A912" s="17"/>
      <c r="B912" s="17"/>
      <c r="C912" s="17"/>
      <c r="E912" s="17"/>
      <c r="F912" s="17"/>
      <c r="G912" s="17"/>
      <c r="H912" s="17"/>
      <c r="I912" s="17"/>
      <c r="J912" s="22"/>
      <c r="K912" s="22"/>
      <c r="L912" s="17"/>
      <c r="M912" s="22"/>
      <c r="N912" s="22"/>
      <c r="P912" s="17"/>
    </row>
    <row r="913" spans="1:16" ht="12.75" customHeight="1" x14ac:dyDescent="0.15">
      <c r="A913" s="17"/>
      <c r="B913" s="17"/>
      <c r="C913" s="17"/>
      <c r="E913" s="17"/>
      <c r="F913" s="17"/>
      <c r="G913" s="17"/>
      <c r="H913" s="17"/>
      <c r="I913" s="17"/>
      <c r="J913" s="22"/>
      <c r="K913" s="22"/>
      <c r="L913" s="17"/>
      <c r="M913" s="22"/>
      <c r="N913" s="22"/>
      <c r="P913" s="17"/>
    </row>
    <row r="914" spans="1:16" ht="12.75" customHeight="1" x14ac:dyDescent="0.15">
      <c r="A914" s="17"/>
      <c r="B914" s="17"/>
      <c r="C914" s="17"/>
      <c r="E914" s="17"/>
      <c r="F914" s="17"/>
      <c r="G914" s="17"/>
      <c r="H914" s="17"/>
      <c r="I914" s="17"/>
      <c r="J914" s="22"/>
      <c r="K914" s="22"/>
      <c r="L914" s="17"/>
      <c r="M914" s="22"/>
      <c r="N914" s="22"/>
      <c r="P914" s="17"/>
    </row>
    <row r="915" spans="1:16" ht="12.75" customHeight="1" x14ac:dyDescent="0.15">
      <c r="A915" s="17"/>
      <c r="B915" s="17"/>
      <c r="C915" s="17"/>
      <c r="E915" s="17"/>
      <c r="F915" s="17"/>
      <c r="G915" s="17"/>
      <c r="H915" s="17"/>
      <c r="I915" s="17"/>
      <c r="J915" s="22"/>
      <c r="K915" s="22"/>
      <c r="L915" s="17"/>
      <c r="M915" s="22"/>
      <c r="N915" s="22"/>
      <c r="P915" s="17"/>
    </row>
    <row r="916" spans="1:16" ht="12.75" customHeight="1" x14ac:dyDescent="0.15">
      <c r="A916" s="17"/>
      <c r="B916" s="17"/>
      <c r="C916" s="17"/>
      <c r="E916" s="17"/>
      <c r="F916" s="17"/>
      <c r="G916" s="17"/>
      <c r="H916" s="17"/>
      <c r="I916" s="17"/>
      <c r="J916" s="22"/>
      <c r="K916" s="22"/>
      <c r="L916" s="17"/>
      <c r="M916" s="22"/>
      <c r="N916" s="22"/>
      <c r="P916" s="17"/>
    </row>
    <row r="917" spans="1:16" ht="12.75" customHeight="1" x14ac:dyDescent="0.15">
      <c r="A917" s="17"/>
      <c r="B917" s="17"/>
      <c r="C917" s="17"/>
      <c r="E917" s="17"/>
      <c r="F917" s="17"/>
      <c r="G917" s="17"/>
      <c r="H917" s="17"/>
      <c r="I917" s="17"/>
      <c r="J917" s="22"/>
      <c r="K917" s="22"/>
      <c r="L917" s="17"/>
      <c r="M917" s="22"/>
      <c r="N917" s="22"/>
      <c r="P917" s="17"/>
    </row>
    <row r="918" spans="1:16" ht="12.75" customHeight="1" x14ac:dyDescent="0.15">
      <c r="A918" s="17"/>
      <c r="B918" s="17"/>
      <c r="C918" s="17"/>
      <c r="E918" s="17"/>
      <c r="F918" s="17"/>
      <c r="G918" s="17"/>
      <c r="H918" s="17"/>
      <c r="I918" s="17"/>
      <c r="J918" s="22"/>
      <c r="K918" s="22"/>
      <c r="L918" s="17"/>
      <c r="M918" s="22"/>
      <c r="N918" s="22"/>
      <c r="P918" s="17"/>
    </row>
    <row r="919" spans="1:16" ht="12.75" customHeight="1" x14ac:dyDescent="0.15">
      <c r="A919" s="17"/>
      <c r="B919" s="17"/>
      <c r="C919" s="17"/>
      <c r="E919" s="17"/>
      <c r="F919" s="17"/>
      <c r="G919" s="17"/>
      <c r="H919" s="17"/>
      <c r="I919" s="17"/>
      <c r="J919" s="22"/>
      <c r="K919" s="22"/>
      <c r="L919" s="17"/>
      <c r="M919" s="22"/>
      <c r="N919" s="22"/>
      <c r="P919" s="17"/>
    </row>
    <row r="920" spans="1:16" ht="12.75" customHeight="1" x14ac:dyDescent="0.15">
      <c r="A920" s="17"/>
      <c r="B920" s="17"/>
      <c r="C920" s="17"/>
      <c r="E920" s="17"/>
      <c r="F920" s="17"/>
      <c r="G920" s="17"/>
      <c r="H920" s="17"/>
      <c r="I920" s="17"/>
      <c r="J920" s="22"/>
      <c r="K920" s="22"/>
      <c r="L920" s="17"/>
      <c r="M920" s="22"/>
      <c r="N920" s="22"/>
      <c r="P920" s="17"/>
    </row>
    <row r="921" spans="1:16" ht="12.75" customHeight="1" x14ac:dyDescent="0.15">
      <c r="A921" s="17"/>
      <c r="B921" s="17"/>
      <c r="C921" s="17"/>
      <c r="E921" s="17"/>
      <c r="F921" s="17"/>
      <c r="G921" s="17"/>
      <c r="H921" s="17"/>
      <c r="I921" s="17"/>
      <c r="J921" s="22"/>
      <c r="K921" s="22"/>
      <c r="L921" s="17"/>
      <c r="M921" s="22"/>
      <c r="N921" s="22"/>
      <c r="P921" s="17"/>
    </row>
    <row r="922" spans="1:16" ht="12.75" customHeight="1" x14ac:dyDescent="0.15">
      <c r="A922" s="17"/>
      <c r="B922" s="17"/>
      <c r="C922" s="17"/>
      <c r="E922" s="17"/>
      <c r="F922" s="17"/>
      <c r="G922" s="17"/>
      <c r="H922" s="17"/>
      <c r="I922" s="17"/>
      <c r="J922" s="22"/>
      <c r="K922" s="22"/>
      <c r="L922" s="17"/>
      <c r="M922" s="22"/>
      <c r="N922" s="22"/>
      <c r="P922" s="17"/>
    </row>
    <row r="923" spans="1:16" ht="12.75" customHeight="1" x14ac:dyDescent="0.15">
      <c r="A923" s="17"/>
      <c r="B923" s="17"/>
      <c r="C923" s="17"/>
      <c r="E923" s="17"/>
      <c r="F923" s="17"/>
      <c r="G923" s="17"/>
      <c r="H923" s="17"/>
      <c r="I923" s="17"/>
      <c r="J923" s="22"/>
      <c r="K923" s="22"/>
      <c r="L923" s="17"/>
      <c r="M923" s="22"/>
      <c r="N923" s="22"/>
      <c r="P923" s="17"/>
    </row>
    <row r="924" spans="1:16" ht="12.75" customHeight="1" x14ac:dyDescent="0.15">
      <c r="A924" s="17"/>
      <c r="B924" s="17"/>
      <c r="C924" s="17"/>
      <c r="E924" s="17"/>
      <c r="F924" s="17"/>
      <c r="G924" s="17"/>
      <c r="H924" s="17"/>
      <c r="I924" s="17"/>
      <c r="J924" s="22"/>
      <c r="K924" s="22"/>
      <c r="L924" s="17"/>
      <c r="M924" s="22"/>
      <c r="N924" s="22"/>
      <c r="P924" s="17"/>
    </row>
    <row r="925" spans="1:16" ht="12.75" customHeight="1" x14ac:dyDescent="0.15">
      <c r="A925" s="17"/>
      <c r="B925" s="17"/>
      <c r="C925" s="17"/>
      <c r="E925" s="17"/>
      <c r="F925" s="17"/>
      <c r="G925" s="17"/>
      <c r="H925" s="17"/>
      <c r="I925" s="17"/>
      <c r="J925" s="22"/>
      <c r="K925" s="22"/>
      <c r="L925" s="17"/>
      <c r="M925" s="22"/>
      <c r="N925" s="22"/>
      <c r="P925" s="17"/>
    </row>
    <row r="926" spans="1:16" ht="12.75" customHeight="1" x14ac:dyDescent="0.15">
      <c r="A926" s="17"/>
      <c r="B926" s="17"/>
      <c r="C926" s="17"/>
      <c r="E926" s="17"/>
      <c r="F926" s="17"/>
      <c r="G926" s="17"/>
      <c r="H926" s="17"/>
      <c r="I926" s="17"/>
      <c r="J926" s="22"/>
      <c r="K926" s="22"/>
      <c r="L926" s="17"/>
      <c r="M926" s="22"/>
      <c r="N926" s="22"/>
      <c r="P926" s="17"/>
    </row>
    <row r="927" spans="1:16" ht="12.75" customHeight="1" x14ac:dyDescent="0.15">
      <c r="A927" s="17"/>
      <c r="B927" s="17"/>
      <c r="C927" s="17"/>
      <c r="E927" s="17"/>
      <c r="F927" s="17"/>
      <c r="G927" s="17"/>
      <c r="H927" s="17"/>
      <c r="I927" s="17"/>
      <c r="J927" s="22"/>
      <c r="K927" s="22"/>
      <c r="L927" s="17"/>
      <c r="M927" s="22"/>
      <c r="N927" s="22"/>
      <c r="P927" s="17"/>
    </row>
    <row r="928" spans="1:16" ht="12.75" customHeight="1" x14ac:dyDescent="0.15">
      <c r="A928" s="17"/>
      <c r="B928" s="17"/>
      <c r="C928" s="17"/>
      <c r="E928" s="17"/>
      <c r="F928" s="17"/>
      <c r="G928" s="17"/>
      <c r="H928" s="17"/>
      <c r="I928" s="17"/>
      <c r="J928" s="22"/>
      <c r="K928" s="22"/>
      <c r="L928" s="17"/>
      <c r="M928" s="22"/>
      <c r="N928" s="22"/>
      <c r="P928" s="17"/>
    </row>
    <row r="929" spans="1:16" ht="12.75" customHeight="1" x14ac:dyDescent="0.15">
      <c r="A929" s="17"/>
      <c r="B929" s="17"/>
      <c r="C929" s="17"/>
      <c r="E929" s="17"/>
      <c r="F929" s="17"/>
      <c r="G929" s="17"/>
      <c r="H929" s="17"/>
      <c r="I929" s="17"/>
      <c r="J929" s="22"/>
      <c r="K929" s="22"/>
      <c r="L929" s="17"/>
      <c r="M929" s="22"/>
      <c r="N929" s="22"/>
      <c r="P929" s="17"/>
    </row>
    <row r="930" spans="1:16" ht="12.75" customHeight="1" x14ac:dyDescent="0.15">
      <c r="A930" s="17"/>
      <c r="B930" s="17"/>
      <c r="C930" s="17"/>
      <c r="E930" s="17"/>
      <c r="F930" s="17"/>
      <c r="G930" s="17"/>
      <c r="H930" s="17"/>
      <c r="I930" s="17"/>
      <c r="J930" s="22"/>
      <c r="K930" s="22"/>
      <c r="L930" s="17"/>
      <c r="M930" s="22"/>
      <c r="N930" s="22"/>
      <c r="P930" s="17"/>
    </row>
    <row r="931" spans="1:16" ht="12.75" customHeight="1" x14ac:dyDescent="0.15">
      <c r="A931" s="17"/>
      <c r="B931" s="17"/>
      <c r="C931" s="17"/>
      <c r="E931" s="17"/>
      <c r="F931" s="17"/>
      <c r="G931" s="17"/>
      <c r="H931" s="17"/>
      <c r="I931" s="17"/>
      <c r="J931" s="22"/>
      <c r="K931" s="22"/>
      <c r="L931" s="17"/>
      <c r="M931" s="22"/>
      <c r="N931" s="22"/>
      <c r="P931" s="17"/>
    </row>
    <row r="932" spans="1:16" ht="12.75" customHeight="1" x14ac:dyDescent="0.15">
      <c r="A932" s="17"/>
      <c r="B932" s="17"/>
      <c r="C932" s="17"/>
      <c r="E932" s="17"/>
      <c r="F932" s="17"/>
      <c r="G932" s="17"/>
      <c r="H932" s="17"/>
      <c r="I932" s="17"/>
      <c r="J932" s="22"/>
      <c r="K932" s="22"/>
      <c r="L932" s="17"/>
      <c r="M932" s="22"/>
      <c r="N932" s="22"/>
      <c r="P932" s="17"/>
    </row>
    <row r="933" spans="1:16" ht="12.75" customHeight="1" x14ac:dyDescent="0.15">
      <c r="A933" s="17"/>
      <c r="B933" s="17"/>
      <c r="C933" s="17"/>
      <c r="E933" s="17"/>
      <c r="F933" s="17"/>
      <c r="G933" s="17"/>
      <c r="H933" s="17"/>
      <c r="I933" s="17"/>
      <c r="J933" s="22"/>
      <c r="K933" s="22"/>
      <c r="L933" s="17"/>
      <c r="M933" s="22"/>
      <c r="N933" s="22"/>
      <c r="P933" s="17"/>
    </row>
    <row r="934" spans="1:16" ht="12.75" customHeight="1" x14ac:dyDescent="0.15">
      <c r="A934" s="17"/>
      <c r="B934" s="17"/>
      <c r="C934" s="17"/>
      <c r="E934" s="17"/>
      <c r="F934" s="17"/>
      <c r="G934" s="17"/>
      <c r="H934" s="17"/>
      <c r="I934" s="17"/>
      <c r="J934" s="22"/>
      <c r="K934" s="22"/>
      <c r="L934" s="17"/>
      <c r="M934" s="22"/>
      <c r="N934" s="22"/>
      <c r="P934" s="17"/>
    </row>
    <row r="935" spans="1:16" ht="12.75" customHeight="1" x14ac:dyDescent="0.15">
      <c r="A935" s="17"/>
      <c r="B935" s="17"/>
      <c r="C935" s="17"/>
      <c r="E935" s="17"/>
      <c r="F935" s="17"/>
      <c r="G935" s="17"/>
      <c r="H935" s="17"/>
      <c r="I935" s="17"/>
      <c r="J935" s="22"/>
      <c r="K935" s="22"/>
      <c r="L935" s="17"/>
      <c r="M935" s="22"/>
      <c r="N935" s="22"/>
      <c r="P935" s="17"/>
    </row>
    <row r="936" spans="1:16" ht="12.75" customHeight="1" x14ac:dyDescent="0.15">
      <c r="A936" s="17"/>
      <c r="B936" s="17"/>
      <c r="C936" s="17"/>
      <c r="E936" s="17"/>
      <c r="F936" s="17"/>
      <c r="G936" s="17"/>
      <c r="H936" s="17"/>
      <c r="I936" s="17"/>
      <c r="J936" s="22"/>
      <c r="K936" s="22"/>
      <c r="L936" s="17"/>
      <c r="M936" s="22"/>
      <c r="N936" s="22"/>
      <c r="P936" s="17"/>
    </row>
    <row r="937" spans="1:16" ht="12.75" customHeight="1" x14ac:dyDescent="0.15">
      <c r="A937" s="17"/>
      <c r="B937" s="17"/>
      <c r="C937" s="17"/>
      <c r="E937" s="17"/>
      <c r="F937" s="17"/>
      <c r="G937" s="17"/>
      <c r="H937" s="17"/>
      <c r="I937" s="17"/>
      <c r="J937" s="22"/>
      <c r="K937" s="22"/>
      <c r="L937" s="17"/>
      <c r="M937" s="22"/>
      <c r="N937" s="22"/>
      <c r="P937" s="17"/>
    </row>
    <row r="938" spans="1:16" ht="12.75" customHeight="1" x14ac:dyDescent="0.15">
      <c r="A938" s="17"/>
      <c r="B938" s="17"/>
      <c r="C938" s="17"/>
      <c r="E938" s="17"/>
      <c r="F938" s="17"/>
      <c r="G938" s="17"/>
      <c r="H938" s="17"/>
      <c r="I938" s="17"/>
      <c r="J938" s="22"/>
      <c r="K938" s="22"/>
      <c r="L938" s="17"/>
      <c r="M938" s="22"/>
      <c r="N938" s="22"/>
      <c r="P938" s="17"/>
    </row>
    <row r="939" spans="1:16" ht="12.75" customHeight="1" x14ac:dyDescent="0.15">
      <c r="A939" s="17"/>
      <c r="B939" s="17"/>
      <c r="C939" s="17"/>
      <c r="E939" s="17"/>
      <c r="F939" s="17"/>
      <c r="G939" s="17"/>
      <c r="H939" s="17"/>
      <c r="I939" s="17"/>
      <c r="J939" s="22"/>
      <c r="K939" s="22"/>
      <c r="L939" s="17"/>
      <c r="M939" s="22"/>
      <c r="N939" s="22"/>
      <c r="P939" s="17"/>
    </row>
    <row r="940" spans="1:16" ht="12.75" customHeight="1" x14ac:dyDescent="0.15">
      <c r="A940" s="17"/>
      <c r="B940" s="17"/>
      <c r="C940" s="17"/>
      <c r="E940" s="17"/>
      <c r="F940" s="17"/>
      <c r="G940" s="17"/>
      <c r="H940" s="17"/>
      <c r="I940" s="17"/>
      <c r="J940" s="22"/>
      <c r="K940" s="22"/>
      <c r="L940" s="17"/>
      <c r="M940" s="22"/>
      <c r="N940" s="22"/>
      <c r="P940" s="17"/>
    </row>
    <row r="941" spans="1:16" ht="12.75" customHeight="1" x14ac:dyDescent="0.15">
      <c r="A941" s="17"/>
      <c r="B941" s="17"/>
      <c r="C941" s="17"/>
      <c r="E941" s="17"/>
      <c r="F941" s="17"/>
      <c r="G941" s="17"/>
      <c r="H941" s="17"/>
      <c r="I941" s="17"/>
      <c r="J941" s="22"/>
      <c r="K941" s="22"/>
      <c r="L941" s="17"/>
      <c r="M941" s="22"/>
      <c r="N941" s="22"/>
      <c r="P941" s="17"/>
    </row>
    <row r="942" spans="1:16" ht="12.75" customHeight="1" x14ac:dyDescent="0.15">
      <c r="A942" s="17"/>
      <c r="B942" s="17"/>
      <c r="C942" s="17"/>
      <c r="E942" s="17"/>
      <c r="F942" s="17"/>
      <c r="G942" s="17"/>
      <c r="H942" s="17"/>
      <c r="I942" s="17"/>
      <c r="J942" s="22"/>
      <c r="K942" s="22"/>
      <c r="L942" s="17"/>
      <c r="M942" s="22"/>
      <c r="N942" s="22"/>
      <c r="P942" s="17"/>
    </row>
    <row r="943" spans="1:16" ht="12.75" customHeight="1" x14ac:dyDescent="0.15">
      <c r="A943" s="17"/>
      <c r="B943" s="17"/>
      <c r="C943" s="17"/>
      <c r="E943" s="17"/>
      <c r="F943" s="17"/>
      <c r="G943" s="17"/>
      <c r="H943" s="17"/>
      <c r="I943" s="17"/>
      <c r="J943" s="22"/>
      <c r="K943" s="22"/>
      <c r="L943" s="17"/>
      <c r="M943" s="22"/>
      <c r="N943" s="22"/>
      <c r="P943" s="17"/>
    </row>
    <row r="944" spans="1:16" ht="12.75" customHeight="1" x14ac:dyDescent="0.15">
      <c r="A944" s="17"/>
      <c r="B944" s="17"/>
      <c r="C944" s="17"/>
      <c r="E944" s="17"/>
      <c r="F944" s="17"/>
      <c r="G944" s="17"/>
      <c r="H944" s="17"/>
      <c r="I944" s="17"/>
      <c r="J944" s="22"/>
      <c r="K944" s="22"/>
      <c r="L944" s="17"/>
      <c r="M944" s="22"/>
      <c r="N944" s="22"/>
      <c r="P944" s="17"/>
    </row>
    <row r="945" spans="1:16" ht="12.75" customHeight="1" x14ac:dyDescent="0.15">
      <c r="A945" s="17"/>
      <c r="B945" s="17"/>
      <c r="C945" s="17"/>
      <c r="E945" s="17"/>
      <c r="F945" s="17"/>
      <c r="G945" s="17"/>
      <c r="H945" s="17"/>
      <c r="I945" s="17"/>
      <c r="J945" s="22"/>
      <c r="K945" s="22"/>
      <c r="L945" s="17"/>
      <c r="M945" s="22"/>
      <c r="N945" s="22"/>
      <c r="P945" s="17"/>
    </row>
    <row r="946" spans="1:16" ht="12.75" customHeight="1" x14ac:dyDescent="0.15">
      <c r="A946" s="17"/>
      <c r="B946" s="17"/>
      <c r="C946" s="17"/>
      <c r="E946" s="17"/>
      <c r="F946" s="17"/>
      <c r="G946" s="17"/>
      <c r="H946" s="17"/>
      <c r="I946" s="17"/>
      <c r="J946" s="22"/>
      <c r="K946" s="22"/>
      <c r="L946" s="17"/>
      <c r="M946" s="22"/>
      <c r="N946" s="22"/>
      <c r="P946" s="17"/>
    </row>
    <row r="947" spans="1:16" ht="12.75" customHeight="1" x14ac:dyDescent="0.15">
      <c r="A947" s="17"/>
      <c r="B947" s="17"/>
      <c r="C947" s="17"/>
      <c r="E947" s="17"/>
      <c r="F947" s="17"/>
      <c r="G947" s="17"/>
      <c r="H947" s="17"/>
      <c r="I947" s="17"/>
      <c r="J947" s="22"/>
      <c r="K947" s="22"/>
      <c r="L947" s="17"/>
      <c r="M947" s="22"/>
      <c r="N947" s="22"/>
      <c r="P947" s="17"/>
    </row>
    <row r="948" spans="1:16" ht="12.75" customHeight="1" x14ac:dyDescent="0.15">
      <c r="A948" s="17"/>
      <c r="B948" s="17"/>
      <c r="C948" s="17"/>
      <c r="E948" s="17"/>
      <c r="F948" s="17"/>
      <c r="G948" s="17"/>
      <c r="H948" s="17"/>
      <c r="I948" s="17"/>
      <c r="J948" s="22"/>
      <c r="K948" s="22"/>
      <c r="L948" s="17"/>
      <c r="M948" s="22"/>
      <c r="N948" s="22"/>
      <c r="P948" s="17"/>
    </row>
    <row r="949" spans="1:16" ht="12.75" customHeight="1" x14ac:dyDescent="0.15">
      <c r="A949" s="17"/>
      <c r="B949" s="17"/>
      <c r="C949" s="17"/>
      <c r="E949" s="17"/>
      <c r="F949" s="17"/>
      <c r="G949" s="17"/>
      <c r="H949" s="17"/>
      <c r="I949" s="17"/>
      <c r="J949" s="22"/>
      <c r="K949" s="22"/>
      <c r="L949" s="17"/>
      <c r="M949" s="22"/>
      <c r="N949" s="22"/>
      <c r="P949" s="17"/>
    </row>
    <row r="950" spans="1:16" ht="12.75" customHeight="1" x14ac:dyDescent="0.15">
      <c r="A950" s="17"/>
      <c r="B950" s="17"/>
      <c r="C950" s="17"/>
      <c r="E950" s="17"/>
      <c r="F950" s="17"/>
      <c r="G950" s="17"/>
      <c r="H950" s="17"/>
      <c r="I950" s="17"/>
      <c r="J950" s="22"/>
      <c r="K950" s="22"/>
      <c r="L950" s="17"/>
      <c r="M950" s="22"/>
      <c r="N950" s="22"/>
      <c r="P950" s="17"/>
    </row>
    <row r="951" spans="1:16" ht="12.75" customHeight="1" x14ac:dyDescent="0.15">
      <c r="A951" s="17"/>
      <c r="B951" s="17"/>
      <c r="C951" s="17"/>
      <c r="E951" s="17"/>
      <c r="F951" s="17"/>
      <c r="G951" s="17"/>
      <c r="H951" s="17"/>
      <c r="I951" s="17"/>
      <c r="J951" s="22"/>
      <c r="K951" s="22"/>
      <c r="L951" s="17"/>
      <c r="M951" s="22"/>
      <c r="N951" s="22"/>
      <c r="P951" s="17"/>
    </row>
    <row r="952" spans="1:16" ht="12.75" customHeight="1" x14ac:dyDescent="0.15">
      <c r="A952" s="17"/>
      <c r="B952" s="17"/>
      <c r="C952" s="17"/>
      <c r="E952" s="17"/>
      <c r="F952" s="17"/>
      <c r="G952" s="17"/>
      <c r="H952" s="17"/>
      <c r="I952" s="17"/>
      <c r="J952" s="22"/>
      <c r="K952" s="22"/>
      <c r="L952" s="17"/>
      <c r="M952" s="22"/>
      <c r="N952" s="22"/>
      <c r="P952" s="17"/>
    </row>
    <row r="953" spans="1:16" ht="12.75" customHeight="1" x14ac:dyDescent="0.15">
      <c r="A953" s="17"/>
      <c r="B953" s="17"/>
      <c r="C953" s="17"/>
      <c r="E953" s="17"/>
      <c r="F953" s="17"/>
      <c r="G953" s="17"/>
      <c r="H953" s="17"/>
      <c r="I953" s="17"/>
      <c r="J953" s="22"/>
      <c r="K953" s="22"/>
      <c r="L953" s="17"/>
      <c r="M953" s="22"/>
      <c r="N953" s="22"/>
      <c r="P953" s="17"/>
    </row>
    <row r="954" spans="1:16" ht="12.75" customHeight="1" x14ac:dyDescent="0.15">
      <c r="A954" s="17"/>
      <c r="B954" s="17"/>
      <c r="C954" s="17"/>
      <c r="E954" s="17"/>
      <c r="F954" s="17"/>
      <c r="G954" s="17"/>
      <c r="H954" s="17"/>
      <c r="I954" s="17"/>
      <c r="J954" s="22"/>
      <c r="K954" s="22"/>
      <c r="L954" s="17"/>
      <c r="M954" s="22"/>
      <c r="N954" s="22"/>
      <c r="P954" s="17"/>
    </row>
    <row r="955" spans="1:16" ht="12.75" customHeight="1" x14ac:dyDescent="0.15">
      <c r="A955" s="17"/>
      <c r="B955" s="17"/>
      <c r="C955" s="17"/>
      <c r="E955" s="17"/>
      <c r="F955" s="17"/>
      <c r="G955" s="17"/>
      <c r="H955" s="17"/>
      <c r="I955" s="17"/>
      <c r="J955" s="22"/>
      <c r="K955" s="22"/>
      <c r="L955" s="17"/>
      <c r="M955" s="22"/>
      <c r="N955" s="22"/>
      <c r="P955" s="17"/>
    </row>
    <row r="956" spans="1:16" ht="12.75" customHeight="1" x14ac:dyDescent="0.15">
      <c r="A956" s="17"/>
      <c r="B956" s="17"/>
      <c r="C956" s="17"/>
      <c r="E956" s="17"/>
      <c r="F956" s="17"/>
      <c r="G956" s="17"/>
      <c r="H956" s="17"/>
      <c r="I956" s="17"/>
      <c r="J956" s="22"/>
      <c r="K956" s="22"/>
      <c r="L956" s="17"/>
      <c r="M956" s="22"/>
      <c r="N956" s="22"/>
      <c r="P956" s="17"/>
    </row>
    <row r="957" spans="1:16" ht="12.75" customHeight="1" x14ac:dyDescent="0.15">
      <c r="A957" s="17"/>
      <c r="B957" s="17"/>
      <c r="C957" s="17"/>
      <c r="E957" s="17"/>
      <c r="F957" s="17"/>
      <c r="G957" s="17"/>
      <c r="H957" s="17"/>
      <c r="I957" s="17"/>
      <c r="J957" s="22"/>
      <c r="K957" s="22"/>
      <c r="L957" s="17"/>
      <c r="M957" s="22"/>
      <c r="N957" s="22"/>
      <c r="P957" s="17"/>
    </row>
    <row r="958" spans="1:16" ht="12.75" customHeight="1" x14ac:dyDescent="0.15">
      <c r="A958" s="17"/>
      <c r="B958" s="17"/>
      <c r="C958" s="17"/>
      <c r="E958" s="17"/>
      <c r="F958" s="17"/>
      <c r="G958" s="17"/>
      <c r="H958" s="17"/>
      <c r="I958" s="17"/>
      <c r="J958" s="22"/>
      <c r="K958" s="22"/>
      <c r="L958" s="17"/>
      <c r="M958" s="22"/>
      <c r="N958" s="22"/>
      <c r="P958" s="17"/>
    </row>
    <row r="959" spans="1:16" ht="12.75" customHeight="1" x14ac:dyDescent="0.15">
      <c r="A959" s="17"/>
      <c r="B959" s="17"/>
      <c r="C959" s="17"/>
      <c r="E959" s="17"/>
      <c r="F959" s="17"/>
      <c r="G959" s="17"/>
      <c r="H959" s="17"/>
      <c r="I959" s="17"/>
      <c r="J959" s="22"/>
      <c r="K959" s="22"/>
      <c r="L959" s="17"/>
      <c r="M959" s="22"/>
      <c r="N959" s="22"/>
      <c r="P959" s="17"/>
    </row>
    <row r="960" spans="1:16" ht="12.75" customHeight="1" x14ac:dyDescent="0.15">
      <c r="A960" s="17"/>
      <c r="B960" s="17"/>
      <c r="C960" s="17"/>
      <c r="E960" s="17"/>
      <c r="F960" s="17"/>
      <c r="G960" s="17"/>
      <c r="H960" s="17"/>
      <c r="I960" s="17"/>
      <c r="J960" s="22"/>
      <c r="K960" s="22"/>
      <c r="L960" s="17"/>
      <c r="M960" s="22"/>
      <c r="N960" s="22"/>
      <c r="P960" s="17"/>
    </row>
    <row r="961" spans="1:16" ht="12.75" customHeight="1" x14ac:dyDescent="0.15">
      <c r="A961" s="17"/>
      <c r="B961" s="17"/>
      <c r="C961" s="17"/>
      <c r="E961" s="17"/>
      <c r="F961" s="17"/>
      <c r="G961" s="17"/>
      <c r="H961" s="17"/>
      <c r="I961" s="17"/>
      <c r="J961" s="22"/>
      <c r="K961" s="22"/>
      <c r="L961" s="17"/>
      <c r="M961" s="22"/>
      <c r="N961" s="22"/>
      <c r="P961" s="17"/>
    </row>
    <row r="962" spans="1:16" ht="12.75" customHeight="1" x14ac:dyDescent="0.15">
      <c r="A962" s="17"/>
      <c r="B962" s="17"/>
      <c r="C962" s="17"/>
      <c r="E962" s="17"/>
      <c r="F962" s="17"/>
      <c r="G962" s="17"/>
      <c r="H962" s="17"/>
      <c r="I962" s="17"/>
      <c r="J962" s="22"/>
      <c r="K962" s="22"/>
      <c r="L962" s="17"/>
      <c r="M962" s="22"/>
      <c r="N962" s="22"/>
      <c r="P962" s="17"/>
    </row>
    <row r="963" spans="1:16" ht="12.75" customHeight="1" x14ac:dyDescent="0.15">
      <c r="A963" s="17"/>
      <c r="B963" s="17"/>
      <c r="C963" s="17"/>
      <c r="E963" s="17"/>
      <c r="F963" s="17"/>
      <c r="G963" s="17"/>
      <c r="H963" s="17"/>
      <c r="I963" s="17"/>
      <c r="J963" s="22"/>
      <c r="K963" s="22"/>
      <c r="L963" s="17"/>
      <c r="M963" s="22"/>
      <c r="N963" s="22"/>
      <c r="P963" s="17"/>
    </row>
    <row r="964" spans="1:16" ht="12.75" customHeight="1" x14ac:dyDescent="0.15">
      <c r="A964" s="17"/>
      <c r="B964" s="17"/>
      <c r="C964" s="17"/>
      <c r="E964" s="17"/>
      <c r="F964" s="17"/>
      <c r="G964" s="17"/>
      <c r="H964" s="17"/>
      <c r="I964" s="17"/>
      <c r="J964" s="22"/>
      <c r="K964" s="22"/>
      <c r="L964" s="17"/>
      <c r="M964" s="22"/>
      <c r="N964" s="22"/>
      <c r="P964" s="17"/>
    </row>
    <row r="965" spans="1:16" ht="12.75" customHeight="1" x14ac:dyDescent="0.15">
      <c r="A965" s="17"/>
      <c r="B965" s="17"/>
      <c r="C965" s="17"/>
      <c r="E965" s="17"/>
      <c r="F965" s="17"/>
      <c r="G965" s="17"/>
      <c r="H965" s="17"/>
      <c r="I965" s="17"/>
      <c r="J965" s="22"/>
      <c r="K965" s="22"/>
      <c r="L965" s="17"/>
      <c r="M965" s="22"/>
      <c r="N965" s="22"/>
      <c r="P965" s="17"/>
    </row>
    <row r="966" spans="1:16" ht="12.75" customHeight="1" x14ac:dyDescent="0.15">
      <c r="A966" s="17"/>
      <c r="B966" s="17"/>
      <c r="C966" s="17"/>
      <c r="E966" s="17"/>
      <c r="F966" s="17"/>
      <c r="G966" s="17"/>
      <c r="H966" s="17"/>
      <c r="I966" s="17"/>
      <c r="J966" s="22"/>
      <c r="K966" s="22"/>
      <c r="L966" s="17"/>
      <c r="M966" s="22"/>
      <c r="N966" s="22"/>
      <c r="P966" s="17"/>
    </row>
    <row r="967" spans="1:16" ht="12.75" customHeight="1" x14ac:dyDescent="0.15">
      <c r="A967" s="17"/>
      <c r="B967" s="17"/>
      <c r="C967" s="17"/>
      <c r="E967" s="17"/>
      <c r="F967" s="17"/>
      <c r="G967" s="17"/>
      <c r="H967" s="17"/>
      <c r="I967" s="17"/>
      <c r="J967" s="22"/>
      <c r="K967" s="22"/>
      <c r="L967" s="17"/>
      <c r="M967" s="22"/>
      <c r="N967" s="22"/>
      <c r="P967" s="17"/>
    </row>
    <row r="968" spans="1:16" ht="12.75" customHeight="1" x14ac:dyDescent="0.15">
      <c r="A968" s="17"/>
      <c r="B968" s="17"/>
      <c r="C968" s="17"/>
      <c r="E968" s="17"/>
      <c r="F968" s="17"/>
      <c r="G968" s="17"/>
      <c r="H968" s="17"/>
      <c r="I968" s="17"/>
      <c r="J968" s="22"/>
      <c r="K968" s="22"/>
      <c r="L968" s="17"/>
      <c r="M968" s="22"/>
      <c r="N968" s="22"/>
      <c r="P968" s="17"/>
    </row>
    <row r="969" spans="1:16" ht="12.75" customHeight="1" x14ac:dyDescent="0.15">
      <c r="A969" s="17"/>
      <c r="B969" s="17"/>
      <c r="C969" s="17"/>
      <c r="E969" s="17"/>
      <c r="F969" s="17"/>
      <c r="G969" s="17"/>
      <c r="H969" s="17"/>
      <c r="I969" s="17"/>
      <c r="J969" s="22"/>
      <c r="K969" s="22"/>
      <c r="L969" s="17"/>
      <c r="M969" s="22"/>
      <c r="N969" s="22"/>
      <c r="P969" s="17"/>
    </row>
    <row r="970" spans="1:16" ht="12.75" customHeight="1" x14ac:dyDescent="0.15">
      <c r="A970" s="17"/>
      <c r="B970" s="17"/>
      <c r="C970" s="17"/>
      <c r="E970" s="17"/>
      <c r="F970" s="17"/>
      <c r="G970" s="17"/>
      <c r="H970" s="17"/>
      <c r="I970" s="17"/>
      <c r="J970" s="22"/>
      <c r="K970" s="22"/>
      <c r="L970" s="17"/>
      <c r="M970" s="22"/>
      <c r="N970" s="22"/>
      <c r="P970" s="17"/>
    </row>
    <row r="971" spans="1:16" ht="12.75" customHeight="1" x14ac:dyDescent="0.15">
      <c r="A971" s="17"/>
      <c r="B971" s="17"/>
      <c r="C971" s="17"/>
      <c r="E971" s="17"/>
      <c r="F971" s="17"/>
      <c r="G971" s="17"/>
      <c r="H971" s="17"/>
      <c r="I971" s="17"/>
      <c r="J971" s="22"/>
      <c r="K971" s="22"/>
      <c r="L971" s="17"/>
      <c r="M971" s="22"/>
      <c r="N971" s="22"/>
      <c r="P971" s="17"/>
    </row>
    <row r="972" spans="1:16" ht="12.75" customHeight="1" x14ac:dyDescent="0.15">
      <c r="A972" s="17"/>
      <c r="B972" s="17"/>
      <c r="C972" s="17"/>
      <c r="E972" s="17"/>
      <c r="F972" s="17"/>
      <c r="G972" s="17"/>
      <c r="H972" s="17"/>
      <c r="I972" s="17"/>
      <c r="J972" s="22"/>
      <c r="K972" s="22"/>
      <c r="L972" s="17"/>
      <c r="M972" s="22"/>
      <c r="N972" s="22"/>
      <c r="P972" s="17"/>
    </row>
    <row r="973" spans="1:16" ht="12.75" customHeight="1" x14ac:dyDescent="0.15">
      <c r="A973" s="17"/>
      <c r="B973" s="17"/>
      <c r="C973" s="17"/>
      <c r="E973" s="17"/>
      <c r="F973" s="17"/>
      <c r="G973" s="17"/>
      <c r="H973" s="17"/>
      <c r="I973" s="17"/>
      <c r="J973" s="22"/>
      <c r="K973" s="22"/>
      <c r="L973" s="17"/>
      <c r="M973" s="22"/>
      <c r="N973" s="22"/>
      <c r="P973" s="17"/>
    </row>
    <row r="974" spans="1:16" ht="12.75" customHeight="1" x14ac:dyDescent="0.15">
      <c r="A974" s="17"/>
      <c r="B974" s="17"/>
      <c r="C974" s="17"/>
      <c r="E974" s="17"/>
      <c r="F974" s="17"/>
      <c r="G974" s="17"/>
      <c r="H974" s="17"/>
      <c r="I974" s="17"/>
      <c r="J974" s="22"/>
      <c r="K974" s="22"/>
      <c r="L974" s="17"/>
      <c r="M974" s="22"/>
      <c r="N974" s="22"/>
      <c r="P974" s="17"/>
    </row>
    <row r="975" spans="1:16" ht="12.75" customHeight="1" x14ac:dyDescent="0.15">
      <c r="A975" s="17"/>
      <c r="B975" s="17"/>
      <c r="C975" s="17"/>
      <c r="E975" s="17"/>
      <c r="F975" s="17"/>
      <c r="G975" s="17"/>
      <c r="H975" s="17"/>
      <c r="I975" s="17"/>
      <c r="J975" s="22"/>
      <c r="K975" s="22"/>
      <c r="L975" s="17"/>
      <c r="M975" s="22"/>
      <c r="N975" s="22"/>
      <c r="P975" s="17"/>
    </row>
    <row r="976" spans="1:16" ht="12.75" customHeight="1" x14ac:dyDescent="0.15">
      <c r="A976" s="17"/>
      <c r="B976" s="17"/>
      <c r="C976" s="17"/>
      <c r="E976" s="17"/>
      <c r="F976" s="17"/>
      <c r="G976" s="17"/>
      <c r="H976" s="17"/>
      <c r="I976" s="17"/>
      <c r="J976" s="22"/>
      <c r="K976" s="22"/>
      <c r="L976" s="17"/>
      <c r="M976" s="22"/>
      <c r="N976" s="22"/>
      <c r="P976" s="17"/>
    </row>
    <row r="977" spans="1:16" ht="12.75" customHeight="1" x14ac:dyDescent="0.15">
      <c r="A977" s="17"/>
      <c r="B977" s="17"/>
      <c r="C977" s="17"/>
      <c r="E977" s="17"/>
      <c r="F977" s="17"/>
      <c r="G977" s="17"/>
      <c r="H977" s="17"/>
      <c r="I977" s="17"/>
      <c r="J977" s="22"/>
      <c r="K977" s="22"/>
      <c r="L977" s="17"/>
      <c r="M977" s="22"/>
      <c r="N977" s="22"/>
      <c r="P977" s="17"/>
    </row>
    <row r="978" spans="1:16" ht="12.75" customHeight="1" x14ac:dyDescent="0.15">
      <c r="A978" s="17"/>
      <c r="B978" s="17"/>
      <c r="C978" s="17"/>
      <c r="E978" s="17"/>
      <c r="F978" s="17"/>
      <c r="G978" s="17"/>
      <c r="H978" s="17"/>
      <c r="I978" s="17"/>
      <c r="J978" s="22"/>
      <c r="K978" s="22"/>
      <c r="L978" s="17"/>
      <c r="M978" s="22"/>
      <c r="N978" s="22"/>
      <c r="P978" s="17"/>
    </row>
    <row r="979" spans="1:16" ht="12.75" customHeight="1" x14ac:dyDescent="0.15">
      <c r="A979" s="17"/>
      <c r="B979" s="17"/>
      <c r="C979" s="17"/>
      <c r="E979" s="17"/>
      <c r="F979" s="17"/>
      <c r="G979" s="17"/>
      <c r="H979" s="17"/>
      <c r="I979" s="17"/>
      <c r="J979" s="22"/>
      <c r="K979" s="22"/>
      <c r="L979" s="17"/>
      <c r="M979" s="22"/>
      <c r="N979" s="22"/>
      <c r="P979" s="17"/>
    </row>
    <row r="980" spans="1:16" ht="12.75" customHeight="1" x14ac:dyDescent="0.15">
      <c r="A980" s="17"/>
      <c r="B980" s="17"/>
      <c r="C980" s="17"/>
      <c r="E980" s="17"/>
      <c r="F980" s="17"/>
      <c r="G980" s="17"/>
      <c r="H980" s="17"/>
      <c r="I980" s="17"/>
      <c r="J980" s="22"/>
      <c r="K980" s="22"/>
      <c r="L980" s="17"/>
      <c r="M980" s="22"/>
      <c r="N980" s="22"/>
      <c r="P980" s="17"/>
    </row>
    <row r="981" spans="1:16" ht="12.75" customHeight="1" x14ac:dyDescent="0.15">
      <c r="A981" s="17"/>
      <c r="B981" s="17"/>
      <c r="C981" s="17"/>
      <c r="E981" s="17"/>
      <c r="F981" s="17"/>
      <c r="G981" s="17"/>
      <c r="H981" s="17"/>
      <c r="I981" s="17"/>
      <c r="J981" s="22"/>
      <c r="K981" s="22"/>
      <c r="L981" s="17"/>
      <c r="M981" s="22"/>
      <c r="N981" s="22"/>
      <c r="P981" s="17"/>
    </row>
    <row r="982" spans="1:16" ht="12.75" customHeight="1" x14ac:dyDescent="0.15">
      <c r="A982" s="17"/>
      <c r="B982" s="17"/>
      <c r="C982" s="17"/>
      <c r="E982" s="17"/>
      <c r="F982" s="17"/>
      <c r="G982" s="17"/>
      <c r="H982" s="17"/>
      <c r="I982" s="17"/>
      <c r="J982" s="22"/>
      <c r="K982" s="22"/>
      <c r="L982" s="17"/>
      <c r="M982" s="22"/>
      <c r="N982" s="22"/>
      <c r="P982" s="17"/>
    </row>
    <row r="983" spans="1:16" ht="12.75" customHeight="1" x14ac:dyDescent="0.15">
      <c r="A983" s="17"/>
      <c r="B983" s="17"/>
      <c r="C983" s="17"/>
      <c r="E983" s="17"/>
      <c r="F983" s="17"/>
      <c r="G983" s="17"/>
      <c r="H983" s="17"/>
      <c r="I983" s="17"/>
      <c r="J983" s="22"/>
      <c r="K983" s="22"/>
      <c r="L983" s="17"/>
      <c r="M983" s="22"/>
      <c r="N983" s="22"/>
      <c r="P983" s="17"/>
    </row>
    <row r="984" spans="1:16" ht="12.75" customHeight="1" x14ac:dyDescent="0.15">
      <c r="A984" s="17"/>
      <c r="B984" s="17"/>
      <c r="C984" s="17"/>
      <c r="E984" s="17"/>
      <c r="F984" s="17"/>
      <c r="G984" s="17"/>
      <c r="H984" s="17"/>
      <c r="I984" s="17"/>
      <c r="J984" s="22"/>
      <c r="K984" s="22"/>
      <c r="L984" s="17"/>
      <c r="M984" s="22"/>
      <c r="N984" s="22"/>
      <c r="P984" s="17"/>
    </row>
    <row r="985" spans="1:16" ht="12.75" customHeight="1" x14ac:dyDescent="0.15">
      <c r="A985" s="17"/>
      <c r="B985" s="17"/>
      <c r="C985" s="17"/>
      <c r="E985" s="17"/>
      <c r="F985" s="17"/>
      <c r="G985" s="17"/>
      <c r="H985" s="17"/>
      <c r="I985" s="17"/>
      <c r="J985" s="22"/>
      <c r="K985" s="22"/>
      <c r="L985" s="17"/>
      <c r="M985" s="22"/>
      <c r="N985" s="22"/>
      <c r="P985" s="17"/>
    </row>
    <row r="986" spans="1:16" ht="12.75" customHeight="1" x14ac:dyDescent="0.15">
      <c r="A986" s="17"/>
      <c r="B986" s="17"/>
      <c r="C986" s="17"/>
      <c r="E986" s="17"/>
      <c r="F986" s="17"/>
      <c r="G986" s="17"/>
      <c r="H986" s="17"/>
      <c r="I986" s="17"/>
      <c r="J986" s="22"/>
      <c r="K986" s="22"/>
      <c r="L986" s="17"/>
      <c r="M986" s="22"/>
      <c r="N986" s="22"/>
      <c r="P986" s="17"/>
    </row>
    <row r="987" spans="1:16" ht="12.75" customHeight="1" x14ac:dyDescent="0.15">
      <c r="A987" s="17"/>
      <c r="B987" s="17"/>
      <c r="C987" s="17"/>
      <c r="E987" s="17"/>
      <c r="F987" s="17"/>
      <c r="G987" s="17"/>
      <c r="H987" s="17"/>
      <c r="I987" s="17"/>
      <c r="J987" s="22"/>
      <c r="K987" s="22"/>
      <c r="L987" s="17"/>
      <c r="M987" s="22"/>
      <c r="N987" s="22"/>
      <c r="P987" s="17"/>
    </row>
    <row r="988" spans="1:16" ht="12.75" customHeight="1" x14ac:dyDescent="0.15">
      <c r="A988" s="17"/>
      <c r="B988" s="17"/>
      <c r="C988" s="17"/>
      <c r="E988" s="17"/>
      <c r="F988" s="17"/>
      <c r="G988" s="17"/>
      <c r="H988" s="17"/>
      <c r="I988" s="17"/>
      <c r="J988" s="22"/>
      <c r="K988" s="22"/>
      <c r="L988" s="17"/>
      <c r="M988" s="22"/>
      <c r="N988" s="22"/>
      <c r="P988" s="17"/>
    </row>
    <row r="989" spans="1:16" ht="12.75" customHeight="1" x14ac:dyDescent="0.15">
      <c r="A989" s="17"/>
      <c r="B989" s="17"/>
      <c r="C989" s="17"/>
      <c r="E989" s="17"/>
      <c r="F989" s="17"/>
      <c r="G989" s="17"/>
      <c r="H989" s="17"/>
      <c r="I989" s="17"/>
      <c r="J989" s="22"/>
      <c r="K989" s="22"/>
      <c r="L989" s="17"/>
      <c r="M989" s="22"/>
      <c r="N989" s="22"/>
      <c r="P989" s="17"/>
    </row>
    <row r="990" spans="1:16" ht="12.75" customHeight="1" x14ac:dyDescent="0.15">
      <c r="A990" s="17"/>
      <c r="B990" s="17"/>
      <c r="C990" s="17"/>
      <c r="E990" s="17"/>
      <c r="F990" s="17"/>
      <c r="G990" s="17"/>
      <c r="H990" s="17"/>
      <c r="I990" s="17"/>
      <c r="J990" s="22"/>
      <c r="K990" s="22"/>
      <c r="L990" s="17"/>
      <c r="M990" s="22"/>
      <c r="N990" s="22"/>
      <c r="P990" s="17"/>
    </row>
    <row r="991" spans="1:16" ht="12.75" customHeight="1" x14ac:dyDescent="0.15">
      <c r="A991" s="17"/>
      <c r="B991" s="17"/>
      <c r="C991" s="17"/>
      <c r="E991" s="17"/>
      <c r="F991" s="17"/>
      <c r="G991" s="17"/>
      <c r="H991" s="17"/>
      <c r="I991" s="17"/>
      <c r="J991" s="22"/>
      <c r="K991" s="22"/>
      <c r="L991" s="17"/>
      <c r="M991" s="22"/>
      <c r="N991" s="22"/>
      <c r="P991" s="17"/>
    </row>
    <row r="992" spans="1:16" ht="12.75" customHeight="1" x14ac:dyDescent="0.15">
      <c r="A992" s="17"/>
      <c r="B992" s="17"/>
      <c r="C992" s="17"/>
      <c r="E992" s="17"/>
      <c r="F992" s="17"/>
      <c r="G992" s="17"/>
      <c r="H992" s="17"/>
      <c r="I992" s="17"/>
      <c r="J992" s="22"/>
      <c r="K992" s="22"/>
      <c r="L992" s="17"/>
      <c r="M992" s="22"/>
      <c r="N992" s="22"/>
      <c r="P992" s="17"/>
    </row>
    <row r="993" spans="1:16" ht="12.75" customHeight="1" x14ac:dyDescent="0.15">
      <c r="A993" s="17"/>
      <c r="B993" s="17"/>
      <c r="C993" s="17"/>
      <c r="E993" s="17"/>
      <c r="F993" s="17"/>
      <c r="G993" s="17"/>
      <c r="H993" s="17"/>
      <c r="I993" s="17"/>
      <c r="J993" s="22"/>
      <c r="K993" s="22"/>
      <c r="L993" s="17"/>
      <c r="M993" s="22"/>
      <c r="N993" s="22"/>
      <c r="P993" s="17"/>
    </row>
    <row r="994" spans="1:16" ht="12.75" customHeight="1" x14ac:dyDescent="0.15">
      <c r="A994" s="17"/>
      <c r="B994" s="17"/>
      <c r="C994" s="17"/>
      <c r="E994" s="17"/>
      <c r="F994" s="17"/>
      <c r="G994" s="17"/>
      <c r="H994" s="17"/>
      <c r="I994" s="17"/>
      <c r="J994" s="22"/>
      <c r="K994" s="22"/>
      <c r="L994" s="17"/>
      <c r="M994" s="22"/>
      <c r="N994" s="22"/>
      <c r="P994" s="17"/>
    </row>
    <row r="995" spans="1:16" ht="12.75" customHeight="1" x14ac:dyDescent="0.15">
      <c r="A995" s="17"/>
      <c r="B995" s="17"/>
      <c r="C995" s="17"/>
      <c r="E995" s="17"/>
      <c r="F995" s="17"/>
      <c r="G995" s="17"/>
      <c r="H995" s="17"/>
      <c r="I995" s="17"/>
      <c r="J995" s="22"/>
      <c r="K995" s="22"/>
      <c r="L995" s="17"/>
      <c r="M995" s="22"/>
      <c r="N995" s="22"/>
      <c r="P995" s="17"/>
    </row>
    <row r="996" spans="1:16" ht="12.75" customHeight="1" x14ac:dyDescent="0.15">
      <c r="A996" s="17"/>
      <c r="B996" s="17"/>
      <c r="C996" s="17"/>
      <c r="E996" s="17"/>
      <c r="F996" s="17"/>
      <c r="G996" s="17"/>
      <c r="H996" s="17"/>
      <c r="I996" s="17"/>
      <c r="J996" s="22"/>
      <c r="K996" s="22"/>
      <c r="L996" s="17"/>
      <c r="M996" s="22"/>
      <c r="N996" s="22"/>
      <c r="P996" s="17"/>
    </row>
    <row r="997" spans="1:16" ht="12.75" customHeight="1" x14ac:dyDescent="0.15">
      <c r="A997" s="17"/>
      <c r="B997" s="17"/>
      <c r="C997" s="17"/>
      <c r="E997" s="17"/>
      <c r="F997" s="17"/>
      <c r="G997" s="17"/>
      <c r="H997" s="17"/>
      <c r="I997" s="17"/>
      <c r="J997" s="22"/>
      <c r="K997" s="22"/>
      <c r="L997" s="17"/>
      <c r="M997" s="22"/>
      <c r="N997" s="22"/>
      <c r="P997" s="17"/>
    </row>
    <row r="998" spans="1:16" ht="12.75" customHeight="1" x14ac:dyDescent="0.15">
      <c r="A998" s="17"/>
      <c r="B998" s="17"/>
      <c r="C998" s="17"/>
      <c r="E998" s="17"/>
      <c r="F998" s="17"/>
      <c r="G998" s="17"/>
      <c r="H998" s="17"/>
      <c r="I998" s="17"/>
      <c r="J998" s="22"/>
      <c r="K998" s="22"/>
      <c r="L998" s="17"/>
      <c r="M998" s="22"/>
      <c r="N998" s="22"/>
      <c r="P998" s="17"/>
    </row>
    <row r="999" spans="1:16" ht="12.75" customHeight="1" x14ac:dyDescent="0.15">
      <c r="A999" s="17"/>
      <c r="B999" s="17"/>
      <c r="C999" s="17"/>
      <c r="E999" s="17"/>
      <c r="F999" s="17"/>
      <c r="G999" s="17"/>
      <c r="H999" s="17"/>
      <c r="I999" s="17"/>
      <c r="J999" s="22"/>
      <c r="K999" s="22"/>
      <c r="L999" s="17"/>
      <c r="M999" s="22"/>
      <c r="N999" s="22"/>
      <c r="P999" s="17"/>
    </row>
    <row r="1000" spans="1:16" ht="12.75" customHeight="1" x14ac:dyDescent="0.15">
      <c r="A1000" s="17"/>
      <c r="B1000" s="17"/>
      <c r="C1000" s="17"/>
      <c r="E1000" s="17"/>
      <c r="F1000" s="17"/>
      <c r="G1000" s="17"/>
      <c r="H1000" s="17"/>
      <c r="I1000" s="17"/>
      <c r="J1000" s="22"/>
      <c r="K1000" s="22"/>
      <c r="L1000" s="17"/>
      <c r="M1000" s="22"/>
      <c r="N1000" s="22"/>
      <c r="P1000" s="17"/>
    </row>
  </sheetData>
  <autoFilter ref="A1:N1" xr:uid="{00000000-0009-0000-0000-000004000000}"/>
  <conditionalFormatting sqref="J2:J197 K2:K4 N2:N4 K6:K44 N6:N44 K46:K47 N46:N47 K49:K58 N49:N58 K61:K70 N61:N70 K73:K96 N73:N96 K98:K107 N98:N107 K109:K159 N109:N159 K161:K168 N161:N168 K170:K195 N170:N195 M191:M197 K197 N197">
    <cfRule type="cellIs" dxfId="12" priority="1" operator="lessThanOrEqual">
      <formula>0</formula>
    </cfRule>
  </conditionalFormatting>
  <conditionalFormatting sqref="J196:K196 N196">
    <cfRule type="cellIs" dxfId="11" priority="2" operator="lessThanOrEqual">
      <formula>0</formula>
    </cfRule>
  </conditionalFormatting>
  <conditionalFormatting sqref="N48 J48:K48">
    <cfRule type="cellIs" dxfId="10" priority="3" operator="lessThanOrEqual">
      <formula>0</formula>
    </cfRule>
  </conditionalFormatting>
  <conditionalFormatting sqref="N97 J97:K97">
    <cfRule type="cellIs" dxfId="9" priority="4" operator="lessThanOrEqual">
      <formula>0</formula>
    </cfRule>
  </conditionalFormatting>
  <conditionalFormatting sqref="N45 J45:K45">
    <cfRule type="cellIs" dxfId="8" priority="5" operator="lessThanOrEqual">
      <formula>0</formula>
    </cfRule>
  </conditionalFormatting>
  <conditionalFormatting sqref="J72:K72 N72">
    <cfRule type="cellIs" dxfId="7" priority="6" operator="lessThanOrEqual">
      <formula>0</formula>
    </cfRule>
  </conditionalFormatting>
  <conditionalFormatting sqref="N169 J169:K169">
    <cfRule type="cellIs" dxfId="6" priority="7" operator="lessThanOrEqual">
      <formula>0</formula>
    </cfRule>
  </conditionalFormatting>
  <conditionalFormatting sqref="N60 J60:K60">
    <cfRule type="cellIs" dxfId="5" priority="8" operator="lessThanOrEqual">
      <formula>0</formula>
    </cfRule>
  </conditionalFormatting>
  <conditionalFormatting sqref="N59 J59:K59">
    <cfRule type="cellIs" dxfId="4" priority="9" operator="lessThanOrEqual">
      <formula>0</formula>
    </cfRule>
  </conditionalFormatting>
  <conditionalFormatting sqref="N5 J5:K5">
    <cfRule type="cellIs" dxfId="3" priority="10" operator="lessThanOrEqual">
      <formula>0</formula>
    </cfRule>
  </conditionalFormatting>
  <conditionalFormatting sqref="J71:K71 N71">
    <cfRule type="cellIs" dxfId="2" priority="11" operator="lessThanOrEqual">
      <formula>0</formula>
    </cfRule>
  </conditionalFormatting>
  <conditionalFormatting sqref="J160:K160 N160">
    <cfRule type="cellIs" dxfId="1" priority="12" operator="lessThanOrEqual">
      <formula>0</formula>
    </cfRule>
  </conditionalFormatting>
  <conditionalFormatting sqref="J108:K108 N108">
    <cfRule type="cellIs" dxfId="0" priority="13" operator="lessThanOrEqual">
      <formula>0</formula>
    </cfRule>
  </conditionalFormatting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8"/>
  <sheetViews>
    <sheetView workbookViewId="0" xr3:uid="{78B4E459-6924-5F8B-B7BA-2DD04133E49E}"/>
  </sheetViews>
  <sheetFormatPr defaultColWidth="14.42578125" defaultRowHeight="15" customHeight="1" x14ac:dyDescent="0.15"/>
  <cols>
    <col min="1" max="1" width="18.3398437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2" customWidth="1"/>
    <col min="10" max="10" width="16.046875" hidden="1" customWidth="1"/>
    <col min="11" max="11" width="14.96875" customWidth="1"/>
    <col min="12" max="12" width="7.55078125" customWidth="1"/>
    <col min="13" max="13" width="17.52734375" customWidth="1"/>
    <col min="14" max="27" width="7.953125" customWidth="1"/>
  </cols>
  <sheetData>
    <row r="1" spans="1:14" ht="12.75" customHeight="1" x14ac:dyDescent="0.15">
      <c r="A1" s="4" t="s">
        <v>289</v>
      </c>
      <c r="B1" s="5" t="s">
        <v>4</v>
      </c>
      <c r="C1" s="4" t="s">
        <v>5</v>
      </c>
      <c r="D1" s="4" t="s">
        <v>6</v>
      </c>
      <c r="E1" s="4" t="s">
        <v>7</v>
      </c>
      <c r="F1" s="4" t="s">
        <v>54</v>
      </c>
      <c r="G1" s="4" t="s">
        <v>55</v>
      </c>
      <c r="H1" s="4" t="s">
        <v>10</v>
      </c>
      <c r="I1" s="4" t="s">
        <v>290</v>
      </c>
      <c r="J1" s="4" t="s">
        <v>291</v>
      </c>
      <c r="K1" s="4" t="s">
        <v>291</v>
      </c>
      <c r="L1" s="17"/>
      <c r="M1" s="8" t="s">
        <v>15</v>
      </c>
    </row>
    <row r="2" spans="1:14" ht="12.75" customHeight="1" x14ac:dyDescent="0.15">
      <c r="A2" s="10" t="s">
        <v>292</v>
      </c>
      <c r="B2" s="26" t="s">
        <v>52</v>
      </c>
      <c r="C2" s="26">
        <v>10</v>
      </c>
      <c r="D2" s="26">
        <v>9</v>
      </c>
      <c r="E2" s="26">
        <v>9</v>
      </c>
      <c r="F2" s="26">
        <v>9</v>
      </c>
      <c r="G2" s="26">
        <v>9</v>
      </c>
      <c r="H2" s="26">
        <v>10</v>
      </c>
      <c r="I2" s="18">
        <f>$C2*'Pesi e Budget Iniziale'!$F$16+'Pesi e Budget Iniziale'!$F$17*'ATTACCANTI - GE'!D2+'ATTACCANTI - GE'!E2*'Pesi e Budget Iniziale'!$F$18+'Pesi e Budget Iniziale'!$F$19*'ATTACCANTI - GE'!F2+'ATTACCANTI - GE'!G2*'Pesi e Budget Iniziale'!$F$20+'Pesi e Budget Iniziale'!$F$21*'ATTACCANTI - GE'!H2+VLOOKUP(B2,SQUADRE!$A$2:$B$21,2,FALSE)*'Pesi e Budget Iniziale'!$F$22+'Pesi e Budget Iniziale'!$F$23*VLOOKUP(B2,'FATTORE CASA'!$A$2:$B$21,2,FALSE)+VLOOKUP(B2,ALLENATORE!$A$2:$B$21,2,FALSE)*'Pesi e Budget Iniziale'!$F$24</f>
        <v>116.84169999999999</v>
      </c>
      <c r="J2" s="19">
        <f>'Pesi e Budget Iniziale'!C34</f>
        <v>200.16666666665</v>
      </c>
      <c r="K2" s="19">
        <f t="shared" ref="K2:K114" si="0">IF(J2&lt;=0,1,J2)</f>
        <v>200.16666666665</v>
      </c>
      <c r="L2" s="17"/>
      <c r="M2" s="23" t="s">
        <v>50</v>
      </c>
    </row>
    <row r="3" spans="1:14" ht="12.75" customHeight="1" x14ac:dyDescent="0.15">
      <c r="A3" s="10" t="s">
        <v>295</v>
      </c>
      <c r="B3" s="26" t="s">
        <v>52</v>
      </c>
      <c r="C3" s="26">
        <v>9</v>
      </c>
      <c r="D3" s="26">
        <v>9</v>
      </c>
      <c r="E3" s="26">
        <v>9</v>
      </c>
      <c r="F3" s="26">
        <v>9</v>
      </c>
      <c r="G3" s="26">
        <v>9</v>
      </c>
      <c r="H3" s="26">
        <v>9</v>
      </c>
      <c r="I3" s="18">
        <f>$C3*'Pesi e Budget Iniziale'!$F$16+'Pesi e Budget Iniziale'!$F$17*'ATTACCANTI - GE'!D3+'ATTACCANTI - GE'!E3*'Pesi e Budget Iniziale'!$F$18+'Pesi e Budget Iniziale'!$F$19*'ATTACCANTI - GE'!F3+'ATTACCANTI - GE'!G3*'Pesi e Budget Iniziale'!$F$20+'Pesi e Budget Iniziale'!$F$21*'ATTACCANTI - GE'!H3+VLOOKUP(B3,SQUADRE!$A$2:$B$21,2,FALSE)*'Pesi e Budget Iniziale'!$F$22+'Pesi e Budget Iniziale'!$F$23*VLOOKUP(B3,'FATTORE CASA'!$A$2:$B$21,2,FALSE)+VLOOKUP(B3,ALLENATORE!$A$2:$B$21,2,FALSE)*'Pesi e Budget Iniziale'!$F$24</f>
        <v>113.50839999999999</v>
      </c>
      <c r="J3" s="19">
        <f t="shared" ref="J3:J114" si="1">$J$2-(($I$2-I3)/($I$2-$N$13)*$J$2)</f>
        <v>182.0563310958174</v>
      </c>
      <c r="K3" s="19">
        <f t="shared" si="0"/>
        <v>182.0563310958174</v>
      </c>
      <c r="L3" s="17"/>
      <c r="M3" s="23" t="s">
        <v>66</v>
      </c>
    </row>
    <row r="4" spans="1:14" ht="12.75" customHeight="1" x14ac:dyDescent="0.15">
      <c r="A4" s="10" t="s">
        <v>296</v>
      </c>
      <c r="B4" s="26" t="s">
        <v>117</v>
      </c>
      <c r="C4" s="26">
        <v>9</v>
      </c>
      <c r="D4" s="26">
        <v>9</v>
      </c>
      <c r="E4" s="26">
        <v>9</v>
      </c>
      <c r="F4" s="26">
        <v>10</v>
      </c>
      <c r="G4" s="26">
        <v>7</v>
      </c>
      <c r="H4" s="26">
        <v>9</v>
      </c>
      <c r="I4" s="18">
        <f>$C4*'Pesi e Budget Iniziale'!$F$16+'Pesi e Budget Iniziale'!$F$17*'ATTACCANTI - GE'!D4+'ATTACCANTI - GE'!E4*'Pesi e Budget Iniziale'!$F$18+'Pesi e Budget Iniziale'!$F$19*'ATTACCANTI - GE'!F4+'ATTACCANTI - GE'!G4*'Pesi e Budget Iniziale'!$F$20+'Pesi e Budget Iniziale'!$F$21*'ATTACCANTI - GE'!H4+VLOOKUP(B4,SQUADRE!$A$2:$B$21,2,FALSE)*'Pesi e Budget Iniziale'!$F$22+'Pesi e Budget Iniziale'!$F$23*VLOOKUP(B4,'FATTORE CASA'!$A$2:$B$21,2,FALSE)+VLOOKUP(B4,ALLENATORE!$A$2:$B$21,2,FALSE)*'Pesi e Budget Iniziale'!$F$24</f>
        <v>106.55829999999999</v>
      </c>
      <c r="J4" s="19">
        <f t="shared" si="1"/>
        <v>144.29536051085836</v>
      </c>
      <c r="K4" s="19">
        <f t="shared" si="0"/>
        <v>144.29536051085836</v>
      </c>
      <c r="L4" s="17"/>
      <c r="M4" s="23" t="s">
        <v>71</v>
      </c>
    </row>
    <row r="5" spans="1:14" ht="12.75" customHeight="1" x14ac:dyDescent="0.15">
      <c r="A5" s="10" t="s">
        <v>299</v>
      </c>
      <c r="B5" s="26" t="s">
        <v>90</v>
      </c>
      <c r="C5" s="26">
        <v>9</v>
      </c>
      <c r="D5" s="26">
        <v>9</v>
      </c>
      <c r="E5" s="26">
        <v>8</v>
      </c>
      <c r="F5" s="26">
        <v>9</v>
      </c>
      <c r="G5" s="26">
        <v>7</v>
      </c>
      <c r="H5" s="26">
        <v>9</v>
      </c>
      <c r="I5" s="18">
        <f>$C5*'Pesi e Budget Iniziale'!$F$16+'Pesi e Budget Iniziale'!$F$17*'ATTACCANTI - GE'!D5+'ATTACCANTI - GE'!E5*'Pesi e Budget Iniziale'!$F$18+'Pesi e Budget Iniziale'!$F$19*'ATTACCANTI - GE'!F5+'ATTACCANTI - GE'!G5*'Pesi e Budget Iniziale'!$F$20+'Pesi e Budget Iniziale'!$F$21*'ATTACCANTI - GE'!H5+VLOOKUP(B5,SQUADRE!$A$2:$B$21,2,FALSE)*'Pesi e Budget Iniziale'!$F$22+'Pesi e Budget Iniziale'!$F$23*VLOOKUP(B5,'FATTORE CASA'!$A$2:$B$21,2,FALSE)+VLOOKUP(B5,ALLENATORE!$A$2:$B$21,2,FALSE)*'Pesi e Budget Iniziale'!$F$24</f>
        <v>104.9778</v>
      </c>
      <c r="J5" s="19">
        <f t="shared" si="1"/>
        <v>135.7082590289333</v>
      </c>
      <c r="K5" s="19">
        <f t="shared" si="0"/>
        <v>135.7082590289333</v>
      </c>
      <c r="L5" s="17"/>
      <c r="M5" s="23" t="s">
        <v>76</v>
      </c>
    </row>
    <row r="6" spans="1:14" ht="12.75" customHeight="1" x14ac:dyDescent="0.15">
      <c r="A6" s="10" t="s">
        <v>300</v>
      </c>
      <c r="B6" s="26" t="s">
        <v>69</v>
      </c>
      <c r="C6" s="26">
        <v>9</v>
      </c>
      <c r="D6" s="26">
        <v>8</v>
      </c>
      <c r="E6" s="26">
        <v>8</v>
      </c>
      <c r="F6" s="26">
        <v>9</v>
      </c>
      <c r="G6" s="26">
        <v>8</v>
      </c>
      <c r="H6" s="26">
        <v>9</v>
      </c>
      <c r="I6" s="18">
        <f>$C6*'Pesi e Budget Iniziale'!$F$16+'Pesi e Budget Iniziale'!$F$17*'ATTACCANTI - GE'!D6+'ATTACCANTI - GE'!E6*'Pesi e Budget Iniziale'!$F$18+'Pesi e Budget Iniziale'!$F$19*'ATTACCANTI - GE'!F6+'ATTACCANTI - GE'!G6*'Pesi e Budget Iniziale'!$F$20+'Pesi e Budget Iniziale'!$F$21*'ATTACCANTI - GE'!H6+VLOOKUP(B6,SQUADRE!$A$2:$B$21,2,FALSE)*'Pesi e Budget Iniziale'!$F$22+'Pesi e Budget Iniziale'!$F$23*VLOOKUP(B6,'FATTORE CASA'!$A$2:$B$21,2,FALSE)+VLOOKUP(B6,ALLENATORE!$A$2:$B$21,2,FALSE)*'Pesi e Budget Iniziale'!$F$24</f>
        <v>108.6781</v>
      </c>
      <c r="J6" s="19">
        <f t="shared" si="1"/>
        <v>155.81256248579348</v>
      </c>
      <c r="K6" s="19">
        <f t="shared" si="0"/>
        <v>155.81256248579348</v>
      </c>
      <c r="L6" s="17"/>
      <c r="M6" s="23" t="s">
        <v>80</v>
      </c>
    </row>
    <row r="7" spans="1:14" ht="12.75" customHeight="1" x14ac:dyDescent="0.15">
      <c r="A7" s="10" t="s">
        <v>303</v>
      </c>
      <c r="B7" s="26" t="s">
        <v>59</v>
      </c>
      <c r="C7" s="26">
        <v>9</v>
      </c>
      <c r="D7" s="26">
        <v>8</v>
      </c>
      <c r="E7" s="26">
        <v>9</v>
      </c>
      <c r="F7" s="26">
        <v>9</v>
      </c>
      <c r="G7" s="26">
        <v>7</v>
      </c>
      <c r="H7" s="26">
        <v>9</v>
      </c>
      <c r="I7" s="18">
        <f>$C7*'Pesi e Budget Iniziale'!$F$16+'Pesi e Budget Iniziale'!$F$17*'ATTACCANTI - GE'!D7+'ATTACCANTI - GE'!E7*'Pesi e Budget Iniziale'!$F$18+'Pesi e Budget Iniziale'!$F$19*'ATTACCANTI - GE'!F7+'ATTACCANTI - GE'!G7*'Pesi e Budget Iniziale'!$F$20+'Pesi e Budget Iniziale'!$F$21*'ATTACCANTI - GE'!H7+VLOOKUP(B7,SQUADRE!$A$2:$B$21,2,FALSE)*'Pesi e Budget Iniziale'!$F$22+'Pesi e Budget Iniziale'!$F$23*VLOOKUP(B7,'FATTORE CASA'!$A$2:$B$21,2,FALSE)+VLOOKUP(B7,ALLENATORE!$A$2:$B$21,2,FALSE)*'Pesi e Budget Iniziale'!$F$24</f>
        <v>110.33879999999999</v>
      </c>
      <c r="J7" s="19">
        <f t="shared" si="1"/>
        <v>164.8354029989431</v>
      </c>
      <c r="K7" s="19">
        <f t="shared" si="0"/>
        <v>164.8354029989431</v>
      </c>
      <c r="L7" s="17"/>
      <c r="M7" s="23" t="s">
        <v>83</v>
      </c>
    </row>
    <row r="8" spans="1:14" ht="12.75" customHeight="1" x14ac:dyDescent="0.15">
      <c r="A8" s="10" t="s">
        <v>304</v>
      </c>
      <c r="B8" s="26" t="s">
        <v>73</v>
      </c>
      <c r="C8" s="26">
        <v>8</v>
      </c>
      <c r="D8" s="26">
        <v>10</v>
      </c>
      <c r="E8" s="26">
        <v>8</v>
      </c>
      <c r="F8" s="26">
        <v>9</v>
      </c>
      <c r="G8" s="26">
        <v>8</v>
      </c>
      <c r="H8" s="26">
        <v>9</v>
      </c>
      <c r="I8" s="18">
        <f>$C8*'Pesi e Budget Iniziale'!$F$16+'Pesi e Budget Iniziale'!$F$17*'ATTACCANTI - GE'!D8+'ATTACCANTI - GE'!E8*'Pesi e Budget Iniziale'!$F$18+'Pesi e Budget Iniziale'!$F$19*'ATTACCANTI - GE'!F8+'ATTACCANTI - GE'!G8*'Pesi e Budget Iniziale'!$F$20+'Pesi e Budget Iniziale'!$F$21*'ATTACCANTI - GE'!H8+VLOOKUP(B8,SQUADRE!$A$2:$B$21,2,FALSE)*'Pesi e Budget Iniziale'!$F$22+'Pesi e Budget Iniziale'!$F$23*VLOOKUP(B8,'FATTORE CASA'!$A$2:$B$21,2,FALSE)+VLOOKUP(B8,ALLENATORE!$A$2:$B$21,2,FALSE)*'Pesi e Budget Iniziale'!$F$24</f>
        <v>107.00229999999999</v>
      </c>
      <c r="J8" s="19">
        <f t="shared" si="1"/>
        <v>146.70768133210149</v>
      </c>
      <c r="K8" s="19">
        <f t="shared" si="0"/>
        <v>146.70768133210149</v>
      </c>
      <c r="L8" s="17"/>
      <c r="M8" s="23" t="s">
        <v>88</v>
      </c>
    </row>
    <row r="9" spans="1:14" ht="12.75" customHeight="1" x14ac:dyDescent="0.15">
      <c r="A9" s="10" t="s">
        <v>307</v>
      </c>
      <c r="B9" s="26" t="s">
        <v>59</v>
      </c>
      <c r="C9" s="26">
        <v>8</v>
      </c>
      <c r="D9" s="26">
        <v>9</v>
      </c>
      <c r="E9" s="26">
        <v>9</v>
      </c>
      <c r="F9" s="26">
        <v>8</v>
      </c>
      <c r="G9" s="26">
        <v>8</v>
      </c>
      <c r="H9" s="26">
        <v>8</v>
      </c>
      <c r="I9" s="18">
        <f>$C9*'Pesi e Budget Iniziale'!$F$16+'Pesi e Budget Iniziale'!$F$17*'ATTACCANTI - GE'!D9+'ATTACCANTI - GE'!E9*'Pesi e Budget Iniziale'!$F$18+'Pesi e Budget Iniziale'!$F$19*'ATTACCANTI - GE'!F9+'ATTACCANTI - GE'!G9*'Pesi e Budget Iniziale'!$F$20+'Pesi e Budget Iniziale'!$F$21*'ATTACCANTI - GE'!H9+VLOOKUP(B9,SQUADRE!$A$2:$B$21,2,FALSE)*'Pesi e Budget Iniziale'!$F$22+'Pesi e Budget Iniziale'!$F$23*VLOOKUP(B9,'FATTORE CASA'!$A$2:$B$21,2,FALSE)+VLOOKUP(B9,ALLENATORE!$A$2:$B$21,2,FALSE)*'Pesi e Budget Iniziale'!$F$24</f>
        <v>108.41380000000001</v>
      </c>
      <c r="J9" s="19">
        <f t="shared" si="1"/>
        <v>154.37657961855354</v>
      </c>
      <c r="K9" s="19">
        <f t="shared" si="0"/>
        <v>154.37657961855354</v>
      </c>
      <c r="L9" s="17"/>
      <c r="M9" s="23" t="s">
        <v>93</v>
      </c>
    </row>
    <row r="10" spans="1:14" ht="12.75" customHeight="1" x14ac:dyDescent="0.15">
      <c r="A10" s="10" t="s">
        <v>308</v>
      </c>
      <c r="B10" s="26" t="s">
        <v>52</v>
      </c>
      <c r="C10" s="26">
        <v>9</v>
      </c>
      <c r="D10" s="26">
        <v>7</v>
      </c>
      <c r="E10" s="26">
        <v>9</v>
      </c>
      <c r="F10" s="26">
        <v>8</v>
      </c>
      <c r="G10" s="26">
        <v>8</v>
      </c>
      <c r="H10" s="26">
        <v>8</v>
      </c>
      <c r="I10" s="18">
        <f>$C10*'Pesi e Budget Iniziale'!$F$16+'Pesi e Budget Iniziale'!$F$17*'ATTACCANTI - GE'!D10+'ATTACCANTI - GE'!E10*'Pesi e Budget Iniziale'!$F$18+'Pesi e Budget Iniziale'!$F$19*'ATTACCANTI - GE'!F10+'ATTACCANTI - GE'!G10*'Pesi e Budget Iniziale'!$F$20+'Pesi e Budget Iniziale'!$F$21*'ATTACCANTI - GE'!H10+VLOOKUP(B10,SQUADRE!$A$2:$B$21,2,FALSE)*'Pesi e Budget Iniziale'!$F$22+'Pesi e Budget Iniziale'!$F$23*VLOOKUP(B10,'FATTORE CASA'!$A$2:$B$21,2,FALSE)+VLOOKUP(B10,ALLENATORE!$A$2:$B$21,2,FALSE)*'Pesi e Budget Iniziale'!$F$24</f>
        <v>104.9376</v>
      </c>
      <c r="J10" s="19">
        <f t="shared" si="1"/>
        <v>135.48984619782078</v>
      </c>
      <c r="K10" s="19">
        <f t="shared" si="0"/>
        <v>135.48984619782078</v>
      </c>
      <c r="L10" s="17"/>
      <c r="M10" s="23" t="s">
        <v>96</v>
      </c>
    </row>
    <row r="11" spans="1:14" ht="12.75" customHeight="1" x14ac:dyDescent="0.15">
      <c r="A11" s="10" t="s">
        <v>311</v>
      </c>
      <c r="B11" s="26" t="s">
        <v>87</v>
      </c>
      <c r="C11" s="26">
        <v>8</v>
      </c>
      <c r="D11" s="26">
        <v>10</v>
      </c>
      <c r="E11" s="26">
        <v>8</v>
      </c>
      <c r="F11" s="26">
        <v>7</v>
      </c>
      <c r="G11" s="26">
        <v>7</v>
      </c>
      <c r="H11" s="26">
        <v>9</v>
      </c>
      <c r="I11" s="18">
        <f>$C11*'Pesi e Budget Iniziale'!$F$16+'Pesi e Budget Iniziale'!$F$17*'ATTACCANTI - GE'!D11+'ATTACCANTI - GE'!E11*'Pesi e Budget Iniziale'!$F$18+'Pesi e Budget Iniziale'!$F$19*'ATTACCANTI - GE'!F11+'ATTACCANTI - GE'!G11*'Pesi e Budget Iniziale'!$F$20+'Pesi e Budget Iniziale'!$F$21*'ATTACCANTI - GE'!H11+VLOOKUP(B11,SQUADRE!$A$2:$B$21,2,FALSE)*'Pesi e Budget Iniziale'!$F$22+'Pesi e Budget Iniziale'!$F$23*VLOOKUP(B11,'FATTORE CASA'!$A$2:$B$21,2,FALSE)+VLOOKUP(B11,ALLENATORE!$A$2:$B$21,2,FALSE)*'Pesi e Budget Iniziale'!$F$24</f>
        <v>100.746</v>
      </c>
      <c r="J11" s="19">
        <f t="shared" si="1"/>
        <v>112.716233688085</v>
      </c>
      <c r="K11" s="19">
        <f t="shared" si="0"/>
        <v>112.716233688085</v>
      </c>
      <c r="L11" s="17"/>
      <c r="M11" s="17"/>
    </row>
    <row r="12" spans="1:14" ht="12.75" customHeight="1" x14ac:dyDescent="0.15">
      <c r="A12" s="10" t="s">
        <v>312</v>
      </c>
      <c r="B12" s="26" t="s">
        <v>112</v>
      </c>
      <c r="C12" s="26">
        <v>9</v>
      </c>
      <c r="D12" s="26">
        <v>8</v>
      </c>
      <c r="E12" s="26">
        <v>8</v>
      </c>
      <c r="F12" s="26">
        <v>8</v>
      </c>
      <c r="G12" s="26">
        <v>8</v>
      </c>
      <c r="H12" s="26">
        <v>8</v>
      </c>
      <c r="I12" s="18">
        <f>$C12*'Pesi e Budget Iniziale'!$F$16+'Pesi e Budget Iniziale'!$F$17*'ATTACCANTI - GE'!D12+'ATTACCANTI - GE'!E12*'Pesi e Budget Iniziale'!$F$18+'Pesi e Budget Iniziale'!$F$19*'ATTACCANTI - GE'!F12+'ATTACCANTI - GE'!G12*'Pesi e Budget Iniziale'!$F$20+'Pesi e Budget Iniziale'!$F$21*'ATTACCANTI - GE'!H12+VLOOKUP(B12,SQUADRE!$A$2:$B$21,2,FALSE)*'Pesi e Budget Iniziale'!$F$22+'Pesi e Budget Iniziale'!$F$23*VLOOKUP(B12,'FATTORE CASA'!$A$2:$B$21,2,FALSE)+VLOOKUP(B12,ALLENATORE!$A$2:$B$21,2,FALSE)*'Pesi e Budget Iniziale'!$F$24</f>
        <v>96.620100000000008</v>
      </c>
      <c r="J12" s="19">
        <f t="shared" si="1"/>
        <v>90.299579462033293</v>
      </c>
      <c r="K12" s="19">
        <f t="shared" si="0"/>
        <v>90.299579462033293</v>
      </c>
      <c r="L12" s="17"/>
      <c r="M12" s="17"/>
    </row>
    <row r="13" spans="1:14" ht="12.75" customHeight="1" x14ac:dyDescent="0.15">
      <c r="A13" s="10" t="s">
        <v>315</v>
      </c>
      <c r="B13" s="26" t="s">
        <v>59</v>
      </c>
      <c r="C13" s="26">
        <v>9</v>
      </c>
      <c r="D13" s="26">
        <v>9</v>
      </c>
      <c r="E13" s="26">
        <v>8</v>
      </c>
      <c r="F13" s="26">
        <v>7</v>
      </c>
      <c r="G13" s="26">
        <v>8</v>
      </c>
      <c r="H13" s="26">
        <v>8</v>
      </c>
      <c r="I13" s="18">
        <f>$C13*'Pesi e Budget Iniziale'!$F$16+'Pesi e Budget Iniziale'!$F$17*'ATTACCANTI - GE'!D13+'ATTACCANTI - GE'!E13*'Pesi e Budget Iniziale'!$F$18+'Pesi e Budget Iniziale'!$F$19*'ATTACCANTI - GE'!F13+'ATTACCANTI - GE'!G13*'Pesi e Budget Iniziale'!$F$20+'Pesi e Budget Iniziale'!$F$21*'ATTACCANTI - GE'!H13+VLOOKUP(B13,SQUADRE!$A$2:$B$21,2,FALSE)*'Pesi e Budget Iniziale'!$F$22+'Pesi e Budget Iniziale'!$F$23*VLOOKUP(B13,'FATTORE CASA'!$A$2:$B$21,2,FALSE)+VLOOKUP(B13,ALLENATORE!$A$2:$B$21,2,FALSE)*'Pesi e Budget Iniziale'!$F$24</f>
        <v>106.9846</v>
      </c>
      <c r="J13" s="19">
        <f t="shared" si="1"/>
        <v>146.61151448855199</v>
      </c>
      <c r="K13" s="19">
        <f t="shared" si="0"/>
        <v>146.61151448855199</v>
      </c>
      <c r="L13" s="17"/>
      <c r="M13" s="35" t="s">
        <v>110</v>
      </c>
      <c r="N13" s="36">
        <v>80</v>
      </c>
    </row>
    <row r="14" spans="1:14" ht="12.75" customHeight="1" x14ac:dyDescent="0.15">
      <c r="A14" s="10" t="s">
        <v>316</v>
      </c>
      <c r="B14" s="26" t="s">
        <v>69</v>
      </c>
      <c r="C14" s="26">
        <v>7</v>
      </c>
      <c r="D14" s="26">
        <v>8</v>
      </c>
      <c r="E14" s="26">
        <v>7</v>
      </c>
      <c r="F14" s="26">
        <v>8</v>
      </c>
      <c r="G14" s="26">
        <v>8</v>
      </c>
      <c r="H14" s="26">
        <v>8</v>
      </c>
      <c r="I14" s="18">
        <f>$C14*'Pesi e Budget Iniziale'!$F$16+'Pesi e Budget Iniziale'!$F$17*'ATTACCANTI - GE'!D14+'ATTACCANTI - GE'!E14*'Pesi e Budget Iniziale'!$F$18+'Pesi e Budget Iniziale'!$F$19*'ATTACCANTI - GE'!F14+'ATTACCANTI - GE'!G14*'Pesi e Budget Iniziale'!$F$20+'Pesi e Budget Iniziale'!$F$21*'ATTACCANTI - GE'!H14+VLOOKUP(B14,SQUADRE!$A$2:$B$21,2,FALSE)*'Pesi e Budget Iniziale'!$F$22+'Pesi e Budget Iniziale'!$F$23*VLOOKUP(B14,'FATTORE CASA'!$A$2:$B$21,2,FALSE)+VLOOKUP(B14,ALLENATORE!$A$2:$B$21,2,FALSE)*'Pesi e Budget Iniziale'!$F$24</f>
        <v>100.84900000000002</v>
      </c>
      <c r="J14" s="19">
        <f t="shared" si="1"/>
        <v>113.2758486533735</v>
      </c>
      <c r="K14" s="19">
        <f t="shared" si="0"/>
        <v>113.2758486533735</v>
      </c>
      <c r="L14" s="17"/>
      <c r="M14" s="12"/>
    </row>
    <row r="15" spans="1:14" ht="12.75" customHeight="1" x14ac:dyDescent="0.15">
      <c r="A15" s="10" t="s">
        <v>319</v>
      </c>
      <c r="B15" s="26" t="s">
        <v>133</v>
      </c>
      <c r="C15" s="26">
        <v>6</v>
      </c>
      <c r="D15" s="26">
        <v>8</v>
      </c>
      <c r="E15" s="26">
        <v>8</v>
      </c>
      <c r="F15" s="26">
        <v>8</v>
      </c>
      <c r="G15" s="26">
        <v>7</v>
      </c>
      <c r="H15" s="26">
        <v>8</v>
      </c>
      <c r="I15" s="18">
        <f>$C15*'Pesi e Budget Iniziale'!$F$16+'Pesi e Budget Iniziale'!$F$17*'ATTACCANTI - GE'!D15+'ATTACCANTI - GE'!E15*'Pesi e Budget Iniziale'!$F$18+'Pesi e Budget Iniziale'!$F$19*'ATTACCANTI - GE'!F15+'ATTACCANTI - GE'!G15*'Pesi e Budget Iniziale'!$F$20+'Pesi e Budget Iniziale'!$F$21*'ATTACCANTI - GE'!H15+VLOOKUP(B15,SQUADRE!$A$2:$B$21,2,FALSE)*'Pesi e Budget Iniziale'!$F$22+'Pesi e Budget Iniziale'!$F$23*VLOOKUP(B15,'FATTORE CASA'!$A$2:$B$21,2,FALSE)+VLOOKUP(B15,ALLENATORE!$A$2:$B$21,2,FALSE)*'Pesi e Budget Iniziale'!$F$24</f>
        <v>90.283900000000003</v>
      </c>
      <c r="J15" s="19">
        <f t="shared" si="1"/>
        <v>55.87402273329306</v>
      </c>
      <c r="K15" s="19">
        <f t="shared" si="0"/>
        <v>55.87402273329306</v>
      </c>
      <c r="L15" s="17"/>
      <c r="M15" s="17"/>
    </row>
    <row r="16" spans="1:14" ht="12.75" customHeight="1" x14ac:dyDescent="0.15">
      <c r="A16" s="10" t="s">
        <v>320</v>
      </c>
      <c r="B16" s="26" t="s">
        <v>112</v>
      </c>
      <c r="C16" s="26">
        <v>9</v>
      </c>
      <c r="D16" s="26">
        <v>7</v>
      </c>
      <c r="E16" s="26">
        <v>7</v>
      </c>
      <c r="F16" s="26">
        <v>8</v>
      </c>
      <c r="G16" s="26">
        <v>8</v>
      </c>
      <c r="H16" s="26">
        <v>6</v>
      </c>
      <c r="I16" s="18">
        <f>$C16*'Pesi e Budget Iniziale'!$F$16+'Pesi e Budget Iniziale'!$F$17*'ATTACCANTI - GE'!D16+'ATTACCANTI - GE'!E16*'Pesi e Budget Iniziale'!$F$18+'Pesi e Budget Iniziale'!$F$19*'ATTACCANTI - GE'!F16+'ATTACCANTI - GE'!G16*'Pesi e Budget Iniziale'!$F$20+'Pesi e Budget Iniziale'!$F$21*'ATTACCANTI - GE'!H16+VLOOKUP(B16,SQUADRE!$A$2:$B$21,2,FALSE)*'Pesi e Budget Iniziale'!$F$22+'Pesi e Budget Iniziale'!$F$23*VLOOKUP(B16,'FATTORE CASA'!$A$2:$B$21,2,FALSE)+VLOOKUP(B16,ALLENATORE!$A$2:$B$21,2,FALSE)*'Pesi e Budget Iniziale'!$F$24</f>
        <v>89.982599999999991</v>
      </c>
      <c r="J16" s="19">
        <f t="shared" si="1"/>
        <v>54.237013130949407</v>
      </c>
      <c r="K16" s="19">
        <f t="shared" si="0"/>
        <v>54.237013130949407</v>
      </c>
      <c r="L16" s="17"/>
      <c r="M16" s="17"/>
    </row>
    <row r="17" spans="1:13" ht="12.75" customHeight="1" x14ac:dyDescent="0.15">
      <c r="A17" s="10" t="s">
        <v>323</v>
      </c>
      <c r="B17" s="26" t="s">
        <v>75</v>
      </c>
      <c r="C17" s="26">
        <v>9</v>
      </c>
      <c r="D17" s="26">
        <v>8</v>
      </c>
      <c r="E17" s="26">
        <v>7</v>
      </c>
      <c r="F17" s="26">
        <v>7</v>
      </c>
      <c r="G17" s="26">
        <v>6</v>
      </c>
      <c r="H17" s="26">
        <v>8</v>
      </c>
      <c r="I17" s="18">
        <f>$C17*'Pesi e Budget Iniziale'!$F$16+'Pesi e Budget Iniziale'!$F$17*'ATTACCANTI - GE'!D17+'ATTACCANTI - GE'!E17*'Pesi e Budget Iniziale'!$F$18+'Pesi e Budget Iniziale'!$F$19*'ATTACCANTI - GE'!F17+'ATTACCANTI - GE'!G17*'Pesi e Budget Iniziale'!$F$20+'Pesi e Budget Iniziale'!$F$21*'ATTACCANTI - GE'!H17+VLOOKUP(B17,SQUADRE!$A$2:$B$21,2,FALSE)*'Pesi e Budget Iniziale'!$F$22+'Pesi e Budget Iniziale'!$F$23*VLOOKUP(B17,'FATTORE CASA'!$A$2:$B$21,2,FALSE)+VLOOKUP(B17,ALLENATORE!$A$2:$B$21,2,FALSE)*'Pesi e Budget Iniziale'!$F$24</f>
        <v>89.016500000000008</v>
      </c>
      <c r="J17" s="19">
        <f t="shared" si="1"/>
        <v>48.988042082744585</v>
      </c>
      <c r="K17" s="19">
        <f t="shared" si="0"/>
        <v>48.988042082744585</v>
      </c>
      <c r="L17" s="17"/>
      <c r="M17" s="12"/>
    </row>
    <row r="18" spans="1:13" ht="12.75" customHeight="1" x14ac:dyDescent="0.15">
      <c r="A18" s="10" t="s">
        <v>324</v>
      </c>
      <c r="B18" s="26" t="s">
        <v>19</v>
      </c>
      <c r="C18" s="26">
        <v>9</v>
      </c>
      <c r="D18" s="26">
        <v>7</v>
      </c>
      <c r="E18" s="26">
        <v>6</v>
      </c>
      <c r="F18" s="26">
        <v>8</v>
      </c>
      <c r="G18" s="26">
        <v>7</v>
      </c>
      <c r="H18" s="26">
        <v>8</v>
      </c>
      <c r="I18" s="18">
        <f>$C18*'Pesi e Budget Iniziale'!$F$16+'Pesi e Budget Iniziale'!$F$17*'ATTACCANTI - GE'!D18+'ATTACCANTI - GE'!E18*'Pesi e Budget Iniziale'!$F$18+'Pesi e Budget Iniziale'!$F$19*'ATTACCANTI - GE'!F18+'ATTACCANTI - GE'!G18*'Pesi e Budget Iniziale'!$F$20+'Pesi e Budget Iniziale'!$F$21*'ATTACCANTI - GE'!H18+VLOOKUP(B18,SQUADRE!$A$2:$B$21,2,FALSE)*'Pesi e Budget Iniziale'!$F$22+'Pesi e Budget Iniziale'!$F$23*VLOOKUP(B18,'FATTORE CASA'!$A$2:$B$21,2,FALSE)+VLOOKUP(B18,ALLENATORE!$A$2:$B$21,2,FALSE)*'Pesi e Budget Iniziale'!$F$24</f>
        <v>96.758300000000006</v>
      </c>
      <c r="J18" s="19">
        <f t="shared" si="1"/>
        <v>91.050441483420229</v>
      </c>
      <c r="K18" s="19">
        <f t="shared" si="0"/>
        <v>91.050441483420229</v>
      </c>
      <c r="L18" s="17"/>
      <c r="M18" s="17"/>
    </row>
    <row r="19" spans="1:13" ht="12.75" customHeight="1" x14ac:dyDescent="0.15">
      <c r="A19" s="10" t="s">
        <v>326</v>
      </c>
      <c r="B19" s="26" t="s">
        <v>69</v>
      </c>
      <c r="C19" s="26">
        <v>8</v>
      </c>
      <c r="D19" s="26">
        <v>7</v>
      </c>
      <c r="E19" s="26">
        <v>7</v>
      </c>
      <c r="F19" s="26">
        <v>7</v>
      </c>
      <c r="G19" s="26">
        <v>8</v>
      </c>
      <c r="H19" s="26">
        <v>7</v>
      </c>
      <c r="I19" s="18">
        <f>$C19*'Pesi e Budget Iniziale'!$F$16+'Pesi e Budget Iniziale'!$F$17*'ATTACCANTI - GE'!D19+'ATTACCANTI - GE'!E19*'Pesi e Budget Iniziale'!$F$18+'Pesi e Budget Iniziale'!$F$19*'ATTACCANTI - GE'!F19+'ATTACCANTI - GE'!G19*'Pesi e Budget Iniziale'!$F$20+'Pesi e Budget Iniziale'!$F$21*'ATTACCANTI - GE'!H19+VLOOKUP(B19,SQUADRE!$A$2:$B$21,2,FALSE)*'Pesi e Budget Iniziale'!$F$22+'Pesi e Budget Iniziale'!$F$23*VLOOKUP(B19,'FATTORE CASA'!$A$2:$B$21,2,FALSE)+VLOOKUP(B19,ALLENATORE!$A$2:$B$21,2,FALSE)*'Pesi e Budget Iniziale'!$F$24</f>
        <v>96.982299999999995</v>
      </c>
      <c r="J19" s="19">
        <f t="shared" si="1"/>
        <v>92.267468204047319</v>
      </c>
      <c r="K19" s="19">
        <f t="shared" si="0"/>
        <v>92.267468204047319</v>
      </c>
      <c r="L19" s="17"/>
      <c r="M19" s="17"/>
    </row>
    <row r="20" spans="1:13" ht="12.75" customHeight="1" x14ac:dyDescent="0.15">
      <c r="A20" s="10" t="s">
        <v>328</v>
      </c>
      <c r="B20" s="26" t="s">
        <v>98</v>
      </c>
      <c r="C20" s="26">
        <v>8</v>
      </c>
      <c r="D20" s="26">
        <v>8</v>
      </c>
      <c r="E20" s="26">
        <v>7</v>
      </c>
      <c r="F20" s="26">
        <v>7</v>
      </c>
      <c r="G20" s="26">
        <v>7</v>
      </c>
      <c r="H20" s="26">
        <v>7</v>
      </c>
      <c r="I20" s="18">
        <f>$C20*'Pesi e Budget Iniziale'!$F$16+'Pesi e Budget Iniziale'!$F$17*'ATTACCANTI - GE'!D20+'ATTACCANTI - GE'!E20*'Pesi e Budget Iniziale'!$F$18+'Pesi e Budget Iniziale'!$F$19*'ATTACCANTI - GE'!F20+'ATTACCANTI - GE'!G20*'Pesi e Budget Iniziale'!$F$20+'Pesi e Budget Iniziale'!$F$21*'ATTACCANTI - GE'!H20+VLOOKUP(B20,SQUADRE!$A$2:$B$21,2,FALSE)*'Pesi e Budget Iniziale'!$F$22+'Pesi e Budget Iniziale'!$F$23*VLOOKUP(B20,'FATTORE CASA'!$A$2:$B$21,2,FALSE)+VLOOKUP(B20,ALLENATORE!$A$2:$B$21,2,FALSE)*'Pesi e Budget Iniziale'!$F$24</f>
        <v>88.365499999999997</v>
      </c>
      <c r="J20" s="19">
        <f t="shared" si="1"/>
        <v>45.451058175921872</v>
      </c>
      <c r="K20" s="19">
        <f t="shared" si="0"/>
        <v>45.451058175921872</v>
      </c>
      <c r="L20" s="17"/>
      <c r="M20" s="17"/>
    </row>
    <row r="21" spans="1:13" ht="12.75" customHeight="1" x14ac:dyDescent="0.15">
      <c r="A21" s="10" t="s">
        <v>329</v>
      </c>
      <c r="B21" s="26" t="s">
        <v>107</v>
      </c>
      <c r="C21" s="26">
        <v>7</v>
      </c>
      <c r="D21" s="26">
        <v>9</v>
      </c>
      <c r="E21" s="26">
        <v>7</v>
      </c>
      <c r="F21" s="26">
        <v>7</v>
      </c>
      <c r="G21" s="26">
        <v>7</v>
      </c>
      <c r="H21" s="26">
        <v>7</v>
      </c>
      <c r="I21" s="18">
        <f>$C21*'Pesi e Budget Iniziale'!$F$16+'Pesi e Budget Iniziale'!$F$17*'ATTACCANTI - GE'!D21+'ATTACCANTI - GE'!E21*'Pesi e Budget Iniziale'!$F$18+'Pesi e Budget Iniziale'!$F$19*'ATTACCANTI - GE'!F21+'ATTACCANTI - GE'!G21*'Pesi e Budget Iniziale'!$F$20+'Pesi e Budget Iniziale'!$F$21*'ATTACCANTI - GE'!H21+VLOOKUP(B21,SQUADRE!$A$2:$B$21,2,FALSE)*'Pesi e Budget Iniziale'!$F$22+'Pesi e Budget Iniziale'!$F$23*VLOOKUP(B21,'FATTORE CASA'!$A$2:$B$21,2,FALSE)+VLOOKUP(B21,ALLENATORE!$A$2:$B$21,2,FALSE)*'Pesi e Budget Iniziale'!$F$24</f>
        <v>83.455699999999993</v>
      </c>
      <c r="J21" s="19">
        <f t="shared" si="1"/>
        <v>18.775353743175316</v>
      </c>
      <c r="K21" s="19">
        <f t="shared" si="0"/>
        <v>18.775353743175316</v>
      </c>
      <c r="L21" s="17"/>
      <c r="M21" s="17"/>
    </row>
    <row r="22" spans="1:13" ht="12.75" customHeight="1" x14ac:dyDescent="0.15">
      <c r="A22" s="10" t="s">
        <v>332</v>
      </c>
      <c r="B22" s="26" t="s">
        <v>59</v>
      </c>
      <c r="C22" s="26">
        <v>7</v>
      </c>
      <c r="D22" s="26">
        <v>7</v>
      </c>
      <c r="E22" s="26">
        <v>8</v>
      </c>
      <c r="F22" s="26">
        <v>7</v>
      </c>
      <c r="G22" s="26">
        <v>8</v>
      </c>
      <c r="H22" s="26">
        <v>7</v>
      </c>
      <c r="I22" s="18">
        <f>$C22*'Pesi e Budget Iniziale'!$F$16+'Pesi e Budget Iniziale'!$F$17*'ATTACCANTI - GE'!D22+'ATTACCANTI - GE'!E22*'Pesi e Budget Iniziale'!$F$18+'Pesi e Budget Iniziale'!$F$19*'ATTACCANTI - GE'!F22+'ATTACCANTI - GE'!G22*'Pesi e Budget Iniziale'!$F$20+'Pesi e Budget Iniziale'!$F$21*'ATTACCANTI - GE'!H22+VLOOKUP(B22,SQUADRE!$A$2:$B$21,2,FALSE)*'Pesi e Budget Iniziale'!$F$22+'Pesi e Budget Iniziale'!$F$23*VLOOKUP(B22,'FATTORE CASA'!$A$2:$B$21,2,FALSE)+VLOOKUP(B22,ALLENATORE!$A$2:$B$21,2,FALSE)*'Pesi e Budget Iniziale'!$F$24</f>
        <v>98.442999999999984</v>
      </c>
      <c r="J22" s="19">
        <f t="shared" si="1"/>
        <v>100.20367771663696</v>
      </c>
      <c r="K22" s="19">
        <f t="shared" si="0"/>
        <v>100.20367771663696</v>
      </c>
      <c r="L22" s="17"/>
      <c r="M22" s="15"/>
    </row>
    <row r="23" spans="1:13" ht="12.75" customHeight="1" x14ac:dyDescent="0.15">
      <c r="A23" s="10" t="s">
        <v>333</v>
      </c>
      <c r="B23" s="26" t="s">
        <v>19</v>
      </c>
      <c r="C23" s="26">
        <v>8</v>
      </c>
      <c r="D23" s="26">
        <v>7</v>
      </c>
      <c r="E23" s="26">
        <v>7</v>
      </c>
      <c r="F23" s="26">
        <v>8</v>
      </c>
      <c r="G23" s="26">
        <v>7</v>
      </c>
      <c r="H23" s="26">
        <v>7</v>
      </c>
      <c r="I23" s="18">
        <f>$C23*'Pesi e Budget Iniziale'!$F$16+'Pesi e Budget Iniziale'!$F$17*'ATTACCANTI - GE'!D23+'ATTACCANTI - GE'!E23*'Pesi e Budget Iniziale'!$F$18+'Pesi e Budget Iniziale'!$F$19*'ATTACCANTI - GE'!F23+'ATTACCANTI - GE'!G23*'Pesi e Budget Iniziale'!$F$20+'Pesi e Budget Iniziale'!$F$21*'ATTACCANTI - GE'!H23+VLOOKUP(B23,SQUADRE!$A$2:$B$21,2,FALSE)*'Pesi e Budget Iniziale'!$F$22+'Pesi e Budget Iniziale'!$F$23*VLOOKUP(B23,'FATTORE CASA'!$A$2:$B$21,2,FALSE)+VLOOKUP(B23,ALLENATORE!$A$2:$B$21,2,FALSE)*'Pesi e Budget Iniziale'!$F$24</f>
        <v>94.625</v>
      </c>
      <c r="J23" s="19">
        <f t="shared" si="1"/>
        <v>79.459891915947338</v>
      </c>
      <c r="K23" s="19">
        <f t="shared" si="0"/>
        <v>79.459891915947338</v>
      </c>
      <c r="L23" s="17"/>
      <c r="M23" s="17"/>
    </row>
    <row r="24" spans="1:13" ht="12.75" customHeight="1" x14ac:dyDescent="0.15">
      <c r="A24" s="10" t="s">
        <v>336</v>
      </c>
      <c r="B24" s="26" t="s">
        <v>139</v>
      </c>
      <c r="C24" s="26">
        <v>8</v>
      </c>
      <c r="D24" s="26">
        <v>8</v>
      </c>
      <c r="E24" s="26">
        <v>7</v>
      </c>
      <c r="F24" s="26">
        <v>7</v>
      </c>
      <c r="G24" s="26">
        <v>6</v>
      </c>
      <c r="H24" s="26">
        <v>7</v>
      </c>
      <c r="I24" s="18">
        <f>$C24*'Pesi e Budget Iniziale'!$F$16+'Pesi e Budget Iniziale'!$F$17*'ATTACCANTI - GE'!D24+'ATTACCANTI - GE'!E24*'Pesi e Budget Iniziale'!$F$18+'Pesi e Budget Iniziale'!$F$19*'ATTACCANTI - GE'!F24+'ATTACCANTI - GE'!G24*'Pesi e Budget Iniziale'!$F$20+'Pesi e Budget Iniziale'!$F$21*'ATTACCANTI - GE'!H24+VLOOKUP(B24,SQUADRE!$A$2:$B$21,2,FALSE)*'Pesi e Budget Iniziale'!$F$22+'Pesi e Budget Iniziale'!$F$23*VLOOKUP(B24,'FATTORE CASA'!$A$2:$B$21,2,FALSE)+VLOOKUP(B24,ALLENATORE!$A$2:$B$21,2,FALSE)*'Pesi e Budget Iniziale'!$F$24</f>
        <v>78.494699999999995</v>
      </c>
      <c r="J24" s="19">
        <f t="shared" si="1"/>
        <v>-8.1785282257145866</v>
      </c>
      <c r="K24" s="19">
        <f t="shared" si="0"/>
        <v>1</v>
      </c>
      <c r="L24" s="17"/>
      <c r="M24" s="17"/>
    </row>
    <row r="25" spans="1:13" ht="12.75" customHeight="1" x14ac:dyDescent="0.15">
      <c r="A25" s="10" t="s">
        <v>337</v>
      </c>
      <c r="B25" s="26" t="s">
        <v>85</v>
      </c>
      <c r="C25" s="26">
        <v>7</v>
      </c>
      <c r="D25" s="26">
        <v>8</v>
      </c>
      <c r="E25" s="26">
        <v>7</v>
      </c>
      <c r="F25" s="26">
        <v>8</v>
      </c>
      <c r="G25" s="26">
        <v>5</v>
      </c>
      <c r="H25" s="26">
        <v>8</v>
      </c>
      <c r="I25" s="18">
        <f>$C25*'Pesi e Budget Iniziale'!$F$16+'Pesi e Budget Iniziale'!$F$17*'ATTACCANTI - GE'!D25+'ATTACCANTI - GE'!E25*'Pesi e Budget Iniziale'!$F$18+'Pesi e Budget Iniziale'!$F$19*'ATTACCANTI - GE'!F25+'ATTACCANTI - GE'!G25*'Pesi e Budget Iniziale'!$F$20+'Pesi e Budget Iniziale'!$F$21*'ATTACCANTI - GE'!H25+VLOOKUP(B25,SQUADRE!$A$2:$B$21,2,FALSE)*'Pesi e Budget Iniziale'!$F$22+'Pesi e Budget Iniziale'!$F$23*VLOOKUP(B25,'FATTORE CASA'!$A$2:$B$21,2,FALSE)+VLOOKUP(B25,ALLENATORE!$A$2:$B$21,2,FALSE)*'Pesi e Budget Iniziale'!$F$24</f>
        <v>86.596600000000009</v>
      </c>
      <c r="J25" s="19">
        <f t="shared" si="1"/>
        <v>35.840350291469321</v>
      </c>
      <c r="K25" s="19">
        <f t="shared" si="0"/>
        <v>35.840350291469321</v>
      </c>
      <c r="L25" s="17"/>
      <c r="M25" s="17"/>
    </row>
    <row r="26" spans="1:13" ht="12.75" customHeight="1" x14ac:dyDescent="0.15">
      <c r="A26" s="10" t="s">
        <v>340</v>
      </c>
      <c r="B26" s="26" t="s">
        <v>90</v>
      </c>
      <c r="C26" s="26">
        <v>6</v>
      </c>
      <c r="D26" s="26">
        <v>7</v>
      </c>
      <c r="E26" s="26">
        <v>8</v>
      </c>
      <c r="F26" s="26">
        <v>7</v>
      </c>
      <c r="G26" s="26">
        <v>8</v>
      </c>
      <c r="H26" s="26">
        <v>7</v>
      </c>
      <c r="I26" s="18">
        <f>$C26*'Pesi e Budget Iniziale'!$F$16+'Pesi e Budget Iniziale'!$F$17*'ATTACCANTI - GE'!D26+'ATTACCANTI - GE'!E26*'Pesi e Budget Iniziale'!$F$18+'Pesi e Budget Iniziale'!$F$19*'ATTACCANTI - GE'!F26+'ATTACCANTI - GE'!G26*'Pesi e Budget Iniziale'!$F$20+'Pesi e Budget Iniziale'!$F$21*'ATTACCANTI - GE'!H26+VLOOKUP(B26,SQUADRE!$A$2:$B$21,2,FALSE)*'Pesi e Budget Iniziale'!$F$22+'Pesi e Budget Iniziale'!$F$23*VLOOKUP(B26,'FATTORE CASA'!$A$2:$B$21,2,FALSE)+VLOOKUP(B26,ALLENATORE!$A$2:$B$21,2,FALSE)*'Pesi e Budget Iniziale'!$F$24</f>
        <v>90.911200000000008</v>
      </c>
      <c r="J26" s="19">
        <f t="shared" si="1"/>
        <v>59.282240866549415</v>
      </c>
      <c r="K26" s="19">
        <f t="shared" si="0"/>
        <v>59.282240866549415</v>
      </c>
      <c r="L26" s="17"/>
      <c r="M26" s="17"/>
    </row>
    <row r="27" spans="1:13" ht="12.75" customHeight="1" x14ac:dyDescent="0.15">
      <c r="A27" s="10" t="s">
        <v>341</v>
      </c>
      <c r="B27" s="26" t="s">
        <v>126</v>
      </c>
      <c r="C27" s="26">
        <v>8</v>
      </c>
      <c r="D27" s="26">
        <v>8</v>
      </c>
      <c r="E27" s="26">
        <v>6</v>
      </c>
      <c r="F27" s="26">
        <v>7</v>
      </c>
      <c r="G27" s="26">
        <v>7</v>
      </c>
      <c r="H27" s="26">
        <v>7</v>
      </c>
      <c r="I27" s="18">
        <f>$C27*'Pesi e Budget Iniziale'!$F$16+'Pesi e Budget Iniziale'!$F$17*'ATTACCANTI - GE'!D27+'ATTACCANTI - GE'!E27*'Pesi e Budget Iniziale'!$F$18+'Pesi e Budget Iniziale'!$F$19*'ATTACCANTI - GE'!F27+'ATTACCANTI - GE'!G27*'Pesi e Budget Iniziale'!$F$20+'Pesi e Budget Iniziale'!$F$21*'ATTACCANTI - GE'!H27+VLOOKUP(B27,SQUADRE!$A$2:$B$21,2,FALSE)*'Pesi e Budget Iniziale'!$F$22+'Pesi e Budget Iniziale'!$F$23*VLOOKUP(B27,'FATTORE CASA'!$A$2:$B$21,2,FALSE)+VLOOKUP(B27,ALLENATORE!$A$2:$B$21,2,FALSE)*'Pesi e Budget Iniziale'!$F$24</f>
        <v>84.591999999999999</v>
      </c>
      <c r="J27" s="19">
        <f t="shared" si="1"/>
        <v>24.949047772856773</v>
      </c>
      <c r="K27" s="19">
        <f t="shared" si="0"/>
        <v>24.949047772856773</v>
      </c>
      <c r="L27" s="17"/>
      <c r="M27" s="17"/>
    </row>
    <row r="28" spans="1:13" ht="12.75" customHeight="1" x14ac:dyDescent="0.15">
      <c r="A28" s="10" t="s">
        <v>343</v>
      </c>
      <c r="B28" s="26" t="s">
        <v>87</v>
      </c>
      <c r="C28" s="26">
        <v>9</v>
      </c>
      <c r="D28" s="26">
        <v>8</v>
      </c>
      <c r="E28" s="26">
        <v>8</v>
      </c>
      <c r="F28" s="26">
        <v>5</v>
      </c>
      <c r="G28" s="26">
        <v>6</v>
      </c>
      <c r="H28" s="26">
        <v>7</v>
      </c>
      <c r="I28" s="18">
        <f>$C28*'Pesi e Budget Iniziale'!$F$16+'Pesi e Budget Iniziale'!$F$17*'ATTACCANTI - GE'!D28+'ATTACCANTI - GE'!E28*'Pesi e Budget Iniziale'!$F$18+'Pesi e Budget Iniziale'!$F$19*'ATTACCANTI - GE'!F28+'ATTACCANTI - GE'!G28*'Pesi e Budget Iniziale'!$F$20+'Pesi e Budget Iniziale'!$F$21*'ATTACCANTI - GE'!H28+VLOOKUP(B28,SQUADRE!$A$2:$B$21,2,FALSE)*'Pesi e Budget Iniziale'!$F$22+'Pesi e Budget Iniziale'!$F$23*VLOOKUP(B28,'FATTORE CASA'!$A$2:$B$21,2,FALSE)+VLOOKUP(B28,ALLENATORE!$A$2:$B$21,2,FALSE)*'Pesi e Budget Iniziale'!$F$24</f>
        <v>90.146000000000001</v>
      </c>
      <c r="J28" s="19">
        <f t="shared" si="1"/>
        <v>55.124790658406965</v>
      </c>
      <c r="K28" s="19">
        <f t="shared" si="0"/>
        <v>55.124790658406965</v>
      </c>
      <c r="L28" s="17"/>
      <c r="M28" s="17"/>
    </row>
    <row r="29" spans="1:13" ht="12.75" customHeight="1" x14ac:dyDescent="0.15">
      <c r="A29" s="10" t="s">
        <v>345</v>
      </c>
      <c r="B29" s="26" t="s">
        <v>19</v>
      </c>
      <c r="C29" s="26">
        <v>8</v>
      </c>
      <c r="D29" s="26">
        <v>8</v>
      </c>
      <c r="E29" s="26">
        <v>7</v>
      </c>
      <c r="F29" s="26">
        <v>7</v>
      </c>
      <c r="G29" s="26">
        <v>7</v>
      </c>
      <c r="H29" s="26">
        <v>6</v>
      </c>
      <c r="I29" s="18">
        <f>$C29*'Pesi e Budget Iniziale'!$F$16+'Pesi e Budget Iniziale'!$F$17*'ATTACCANTI - GE'!D29+'ATTACCANTI - GE'!E29*'Pesi e Budget Iniziale'!$F$18+'Pesi e Budget Iniziale'!$F$19*'ATTACCANTI - GE'!F29+'ATTACCANTI - GE'!G29*'Pesi e Budget Iniziale'!$F$20+'Pesi e Budget Iniziale'!$F$21*'ATTACCANTI - GE'!H29+VLOOKUP(B29,SQUADRE!$A$2:$B$21,2,FALSE)*'Pesi e Budget Iniziale'!$F$22+'Pesi e Budget Iniziale'!$F$23*VLOOKUP(B29,'FATTORE CASA'!$A$2:$B$21,2,FALSE)+VLOOKUP(B29,ALLENATORE!$A$2:$B$21,2,FALSE)*'Pesi e Budget Iniziale'!$F$24</f>
        <v>92.9</v>
      </c>
      <c r="J29" s="19">
        <f t="shared" si="1"/>
        <v>70.087699536117697</v>
      </c>
      <c r="K29" s="19">
        <f t="shared" si="0"/>
        <v>70.087699536117697</v>
      </c>
      <c r="L29" s="17"/>
      <c r="M29" s="17"/>
    </row>
    <row r="30" spans="1:13" ht="12.75" customHeight="1" x14ac:dyDescent="0.15">
      <c r="A30" s="10" t="s">
        <v>347</v>
      </c>
      <c r="B30" s="26" t="s">
        <v>75</v>
      </c>
      <c r="C30" s="26">
        <v>6</v>
      </c>
      <c r="D30" s="26">
        <v>9</v>
      </c>
      <c r="E30" s="26">
        <v>8</v>
      </c>
      <c r="F30" s="26">
        <v>7</v>
      </c>
      <c r="G30" s="26">
        <v>5</v>
      </c>
      <c r="H30" s="26">
        <v>8</v>
      </c>
      <c r="I30" s="18">
        <f>$C30*'Pesi e Budget Iniziale'!$F$16+'Pesi e Budget Iniziale'!$F$17*'ATTACCANTI - GE'!D30+'ATTACCANTI - GE'!E30*'Pesi e Budget Iniziale'!$F$18+'Pesi e Budget Iniziale'!$F$19*'ATTACCANTI - GE'!F30+'ATTACCANTI - GE'!G30*'Pesi e Budget Iniziale'!$F$20+'Pesi e Budget Iniziale'!$F$21*'ATTACCANTI - GE'!H30+VLOOKUP(B30,SQUADRE!$A$2:$B$21,2,FALSE)*'Pesi e Budget Iniziale'!$F$22+'Pesi e Budget Iniziale'!$F$23*VLOOKUP(B30,'FATTORE CASA'!$A$2:$B$21,2,FALSE)+VLOOKUP(B30,ALLENATORE!$A$2:$B$21,2,FALSE)*'Pesi e Budget Iniziale'!$F$24</f>
        <v>86.120800000000003</v>
      </c>
      <c r="J30" s="19">
        <f t="shared" si="1"/>
        <v>33.255255141137155</v>
      </c>
      <c r="K30" s="39">
        <f t="shared" si="0"/>
        <v>33.255255141137155</v>
      </c>
      <c r="L30" s="17"/>
      <c r="M30" s="17"/>
    </row>
    <row r="31" spans="1:13" ht="12.75" customHeight="1" x14ac:dyDescent="0.15">
      <c r="A31" s="10" t="s">
        <v>350</v>
      </c>
      <c r="B31" s="26" t="s">
        <v>102</v>
      </c>
      <c r="C31" s="26">
        <v>7</v>
      </c>
      <c r="D31" s="26">
        <v>9</v>
      </c>
      <c r="E31" s="26">
        <v>5</v>
      </c>
      <c r="F31" s="26">
        <v>8</v>
      </c>
      <c r="G31" s="26">
        <v>5</v>
      </c>
      <c r="H31" s="26">
        <v>8</v>
      </c>
      <c r="I31" s="18">
        <f>$C31*'Pesi e Budget Iniziale'!$F$16+'Pesi e Budget Iniziale'!$F$17*'ATTACCANTI - GE'!D31+'ATTACCANTI - GE'!E31*'Pesi e Budget Iniziale'!$F$18+'Pesi e Budget Iniziale'!$F$19*'ATTACCANTI - GE'!F31+'ATTACCANTI - GE'!G31*'Pesi e Budget Iniziale'!$F$20+'Pesi e Budget Iniziale'!$F$21*'ATTACCANTI - GE'!H31+VLOOKUP(B31,SQUADRE!$A$2:$B$21,2,FALSE)*'Pesi e Budget Iniziale'!$F$22+'Pesi e Budget Iniziale'!$F$23*VLOOKUP(B31,'FATTORE CASA'!$A$2:$B$21,2,FALSE)+VLOOKUP(B31,ALLENATORE!$A$2:$B$21,2,FALSE)*'Pesi e Budget Iniziale'!$F$24</f>
        <v>83.668599999999998</v>
      </c>
      <c r="J31" s="19">
        <f t="shared" si="1"/>
        <v>19.932072443271409</v>
      </c>
      <c r="K31" s="19">
        <f t="shared" si="0"/>
        <v>19.932072443271409</v>
      </c>
      <c r="L31" s="17"/>
      <c r="M31" s="17"/>
    </row>
    <row r="32" spans="1:13" ht="12.75" customHeight="1" x14ac:dyDescent="0.15">
      <c r="A32" s="10" t="s">
        <v>351</v>
      </c>
      <c r="B32" s="26" t="s">
        <v>102</v>
      </c>
      <c r="C32" s="26">
        <v>7</v>
      </c>
      <c r="D32" s="26">
        <v>9</v>
      </c>
      <c r="E32" s="26">
        <v>7</v>
      </c>
      <c r="F32" s="26">
        <v>7</v>
      </c>
      <c r="G32" s="26">
        <v>6</v>
      </c>
      <c r="H32" s="26">
        <v>6</v>
      </c>
      <c r="I32" s="18">
        <f>$C32*'Pesi e Budget Iniziale'!$F$16+'Pesi e Budget Iniziale'!$F$17*'ATTACCANTI - GE'!D32+'ATTACCANTI - GE'!E32*'Pesi e Budget Iniziale'!$F$18+'Pesi e Budget Iniziale'!$F$19*'ATTACCANTI - GE'!F32+'ATTACCANTI - GE'!G32*'Pesi e Budget Iniziale'!$F$20+'Pesi e Budget Iniziale'!$F$21*'ATTACCANTI - GE'!H32+VLOOKUP(B32,SQUADRE!$A$2:$B$21,2,FALSE)*'Pesi e Budget Iniziale'!$F$22+'Pesi e Budget Iniziale'!$F$23*VLOOKUP(B32,'FATTORE CASA'!$A$2:$B$21,2,FALSE)+VLOOKUP(B32,ALLENATORE!$A$2:$B$21,2,FALSE)*'Pesi e Budget Iniziale'!$F$24</f>
        <v>82.039400000000001</v>
      </c>
      <c r="J32" s="19">
        <f t="shared" si="1"/>
        <v>11.080376312709973</v>
      </c>
      <c r="K32" s="19">
        <f t="shared" si="0"/>
        <v>11.080376312709973</v>
      </c>
      <c r="L32" s="17"/>
      <c r="M32" s="17"/>
    </row>
    <row r="33" spans="1:13" ht="12.75" customHeight="1" x14ac:dyDescent="0.15">
      <c r="A33" s="10" t="s">
        <v>354</v>
      </c>
      <c r="B33" s="26" t="s">
        <v>117</v>
      </c>
      <c r="C33" s="26">
        <v>8</v>
      </c>
      <c r="D33" s="26">
        <v>8</v>
      </c>
      <c r="E33" s="26">
        <v>6</v>
      </c>
      <c r="F33" s="26">
        <v>7</v>
      </c>
      <c r="G33" s="26">
        <v>6</v>
      </c>
      <c r="H33" s="26">
        <v>7</v>
      </c>
      <c r="I33" s="18">
        <f>$C33*'Pesi e Budget Iniziale'!$F$16+'Pesi e Budget Iniziale'!$F$17*'ATTACCANTI - GE'!D33+'ATTACCANTI - GE'!E33*'Pesi e Budget Iniziale'!$F$18+'Pesi e Budget Iniziale'!$F$19*'ATTACCANTI - GE'!F33+'ATTACCANTI - GE'!G33*'Pesi e Budget Iniziale'!$F$20+'Pesi e Budget Iniziale'!$F$21*'ATTACCANTI - GE'!H33+VLOOKUP(B33,SQUADRE!$A$2:$B$21,2,FALSE)*'Pesi e Budget Iniziale'!$F$22+'Pesi e Budget Iniziale'!$F$23*VLOOKUP(B33,'FATTORE CASA'!$A$2:$B$21,2,FALSE)+VLOOKUP(B33,ALLENATORE!$A$2:$B$21,2,FALSE)*'Pesi e Budget Iniziale'!$F$24</f>
        <v>89.36669999999998</v>
      </c>
      <c r="J33" s="19">
        <f t="shared" si="1"/>
        <v>50.890732964724947</v>
      </c>
      <c r="K33" s="19">
        <f t="shared" si="0"/>
        <v>50.890732964724947</v>
      </c>
      <c r="L33" s="17"/>
      <c r="M33" s="17"/>
    </row>
    <row r="34" spans="1:13" ht="12.75" customHeight="1" x14ac:dyDescent="0.15">
      <c r="A34" s="10" t="s">
        <v>355</v>
      </c>
      <c r="B34" s="26" t="s">
        <v>112</v>
      </c>
      <c r="C34" s="26">
        <v>9</v>
      </c>
      <c r="D34" s="26">
        <v>6</v>
      </c>
      <c r="E34" s="26">
        <v>7</v>
      </c>
      <c r="F34" s="26">
        <v>8</v>
      </c>
      <c r="G34" s="26">
        <v>6</v>
      </c>
      <c r="H34" s="26">
        <v>6</v>
      </c>
      <c r="I34" s="18">
        <f>$C34*'Pesi e Budget Iniziale'!$F$16+'Pesi e Budget Iniziale'!$F$17*'ATTACCANTI - GE'!D34+'ATTACCANTI - GE'!E34*'Pesi e Budget Iniziale'!$F$18+'Pesi e Budget Iniziale'!$F$19*'ATTACCANTI - GE'!F34+'ATTACCANTI - GE'!G34*'Pesi e Budget Iniziale'!$F$20+'Pesi e Budget Iniziale'!$F$21*'ATTACCANTI - GE'!H34+VLOOKUP(B34,SQUADRE!$A$2:$B$21,2,FALSE)*'Pesi e Budget Iniziale'!$F$22+'Pesi e Budget Iniziale'!$F$23*VLOOKUP(B34,'FATTORE CASA'!$A$2:$B$21,2,FALSE)+VLOOKUP(B34,ALLENATORE!$A$2:$B$21,2,FALSE)*'Pesi e Budget Iniziale'!$F$24</f>
        <v>85.478499999999997</v>
      </c>
      <c r="J34" s="19">
        <f t="shared" si="1"/>
        <v>29.765539682838778</v>
      </c>
      <c r="K34" s="19">
        <f t="shared" si="0"/>
        <v>29.765539682838778</v>
      </c>
      <c r="L34" s="17"/>
      <c r="M34" s="17"/>
    </row>
    <row r="35" spans="1:13" ht="12.75" customHeight="1" x14ac:dyDescent="0.15">
      <c r="A35" s="10" t="s">
        <v>358</v>
      </c>
      <c r="B35" s="26" t="s">
        <v>121</v>
      </c>
      <c r="C35" s="26">
        <v>9</v>
      </c>
      <c r="D35" s="26">
        <v>7</v>
      </c>
      <c r="E35" s="26">
        <v>6</v>
      </c>
      <c r="F35" s="26">
        <v>6</v>
      </c>
      <c r="G35" s="26">
        <v>7</v>
      </c>
      <c r="H35" s="26">
        <v>6</v>
      </c>
      <c r="I35" s="18">
        <f>$C35*'Pesi e Budget Iniziale'!$F$16+'Pesi e Budget Iniziale'!$F$17*'ATTACCANTI - GE'!D35+'ATTACCANTI - GE'!E35*'Pesi e Budget Iniziale'!$F$18+'Pesi e Budget Iniziale'!$F$19*'ATTACCANTI - GE'!F35+'ATTACCANTI - GE'!G35*'Pesi e Budget Iniziale'!$F$20+'Pesi e Budget Iniziale'!$F$21*'ATTACCANTI - GE'!H35+VLOOKUP(B35,SQUADRE!$A$2:$B$21,2,FALSE)*'Pesi e Budget Iniziale'!$F$22+'Pesi e Budget Iniziale'!$F$23*VLOOKUP(B35,'FATTORE CASA'!$A$2:$B$21,2,FALSE)+VLOOKUP(B35,ALLENATORE!$A$2:$B$21,2,FALSE)*'Pesi e Budget Iniziale'!$F$24</f>
        <v>82.183300000000003</v>
      </c>
      <c r="J35" s="19">
        <f t="shared" si="1"/>
        <v>11.862207317612871</v>
      </c>
      <c r="K35" s="19">
        <f t="shared" si="0"/>
        <v>11.862207317612871</v>
      </c>
      <c r="L35" s="17"/>
      <c r="M35" s="17"/>
    </row>
    <row r="36" spans="1:13" ht="12.75" customHeight="1" x14ac:dyDescent="0.15">
      <c r="A36" s="10" t="s">
        <v>359</v>
      </c>
      <c r="B36" s="26" t="s">
        <v>133</v>
      </c>
      <c r="C36" s="26">
        <v>7</v>
      </c>
      <c r="D36" s="26">
        <v>7</v>
      </c>
      <c r="E36" s="26">
        <v>7</v>
      </c>
      <c r="F36" s="26">
        <v>7</v>
      </c>
      <c r="G36" s="26">
        <v>6</v>
      </c>
      <c r="H36" s="26">
        <v>7</v>
      </c>
      <c r="I36" s="18">
        <f>$C36*'Pesi e Budget Iniziale'!$F$16+'Pesi e Budget Iniziale'!$F$17*'ATTACCANTI - GE'!D36+'ATTACCANTI - GE'!E36*'Pesi e Budget Iniziale'!$F$18+'Pesi e Budget Iniziale'!$F$19*'ATTACCANTI - GE'!F36+'ATTACCANTI - GE'!G36*'Pesi e Budget Iniziale'!$F$20+'Pesi e Budget Iniziale'!$F$21*'ATTACCANTI - GE'!H36+VLOOKUP(B36,SQUADRE!$A$2:$B$21,2,FALSE)*'Pesi e Budget Iniziale'!$F$22+'Pesi e Budget Iniziale'!$F$23*VLOOKUP(B36,'FATTORE CASA'!$A$2:$B$21,2,FALSE)+VLOOKUP(B36,ALLENATORE!$A$2:$B$21,2,FALSE)*'Pesi e Budget Iniziale'!$F$24</f>
        <v>83.883899999999997</v>
      </c>
      <c r="J36" s="19">
        <f t="shared" si="1"/>
        <v>21.101830715374206</v>
      </c>
      <c r="K36" s="19">
        <f t="shared" si="0"/>
        <v>21.101830715374206</v>
      </c>
      <c r="L36" s="17"/>
      <c r="M36" s="17"/>
    </row>
    <row r="37" spans="1:13" ht="12.75" customHeight="1" x14ac:dyDescent="0.15">
      <c r="A37" s="10" t="s">
        <v>362</v>
      </c>
      <c r="B37" s="26" t="s">
        <v>98</v>
      </c>
      <c r="C37" s="26">
        <v>9</v>
      </c>
      <c r="D37" s="26">
        <v>7</v>
      </c>
      <c r="E37" s="26">
        <v>6</v>
      </c>
      <c r="F37" s="26">
        <v>7</v>
      </c>
      <c r="G37" s="26">
        <v>6</v>
      </c>
      <c r="H37" s="26">
        <v>6</v>
      </c>
      <c r="I37" s="18">
        <f>$C37*'Pesi e Budget Iniziale'!$F$16+'Pesi e Budget Iniziale'!$F$17*'ATTACCANTI - GE'!D37+'ATTACCANTI - GE'!E37*'Pesi e Budget Iniziale'!$F$18+'Pesi e Budget Iniziale'!$F$19*'ATTACCANTI - GE'!F37+'ATTACCANTI - GE'!G37*'Pesi e Budget Iniziale'!$F$20+'Pesi e Budget Iniziale'!$F$21*'ATTACCANTI - GE'!H37+VLOOKUP(B37,SQUADRE!$A$2:$B$21,2,FALSE)*'Pesi e Budget Iniziale'!$F$22+'Pesi e Budget Iniziale'!$F$23*VLOOKUP(B37,'FATTORE CASA'!$A$2:$B$21,2,FALSE)+VLOOKUP(B37,ALLENATORE!$A$2:$B$21,2,FALSE)*'Pesi e Budget Iniziale'!$F$24</f>
        <v>83.727999999999994</v>
      </c>
      <c r="J37" s="19">
        <f t="shared" si="1"/>
        <v>20.254801850437701</v>
      </c>
      <c r="K37" s="19">
        <f t="shared" si="0"/>
        <v>20.254801850437701</v>
      </c>
      <c r="L37" s="17"/>
      <c r="M37" s="17"/>
    </row>
    <row r="38" spans="1:13" ht="12.75" customHeight="1" x14ac:dyDescent="0.15">
      <c r="A38" s="10" t="s">
        <v>363</v>
      </c>
      <c r="B38" s="26" t="s">
        <v>130</v>
      </c>
      <c r="C38" s="26">
        <v>7</v>
      </c>
      <c r="D38" s="26">
        <v>7</v>
      </c>
      <c r="E38" s="26">
        <v>6</v>
      </c>
      <c r="F38" s="26">
        <v>7</v>
      </c>
      <c r="G38" s="26">
        <v>6</v>
      </c>
      <c r="H38" s="26">
        <v>8</v>
      </c>
      <c r="I38" s="18">
        <f>$C38*'Pesi e Budget Iniziale'!$F$16+'Pesi e Budget Iniziale'!$F$17*'ATTACCANTI - GE'!D38+'ATTACCANTI - GE'!E38*'Pesi e Budget Iniziale'!$F$18+'Pesi e Budget Iniziale'!$F$19*'ATTACCANTI - GE'!F38+'ATTACCANTI - GE'!G38*'Pesi e Budget Iniziale'!$F$20+'Pesi e Budget Iniziale'!$F$21*'ATTACCANTI - GE'!H38+VLOOKUP(B38,SQUADRE!$A$2:$B$21,2,FALSE)*'Pesi e Budget Iniziale'!$F$22+'Pesi e Budget Iniziale'!$F$23*VLOOKUP(B38,'FATTORE CASA'!$A$2:$B$21,2,FALSE)+VLOOKUP(B38,ALLENATORE!$A$2:$B$21,2,FALSE)*'Pesi e Budget Iniziale'!$F$24</f>
        <v>76.529399999999995</v>
      </c>
      <c r="J38" s="19">
        <f t="shared" si="1"/>
        <v>-18.856307752717072</v>
      </c>
      <c r="K38" s="19">
        <f t="shared" si="0"/>
        <v>1</v>
      </c>
      <c r="L38" s="17"/>
      <c r="M38" s="17"/>
    </row>
    <row r="39" spans="1:13" ht="12.75" customHeight="1" x14ac:dyDescent="0.15">
      <c r="A39" s="10" t="s">
        <v>365</v>
      </c>
      <c r="B39" s="26" t="s">
        <v>75</v>
      </c>
      <c r="C39" s="26">
        <v>7</v>
      </c>
      <c r="D39" s="26">
        <v>8</v>
      </c>
      <c r="E39" s="26">
        <v>7</v>
      </c>
      <c r="F39" s="26">
        <v>6</v>
      </c>
      <c r="G39" s="26">
        <v>6</v>
      </c>
      <c r="H39" s="26">
        <v>7</v>
      </c>
      <c r="I39" s="18">
        <f>$C39*'Pesi e Budget Iniziale'!$F$16+'Pesi e Budget Iniziale'!$F$17*'ATTACCANTI - GE'!D39+'ATTACCANTI - GE'!E39*'Pesi e Budget Iniziale'!$F$18+'Pesi e Budget Iniziale'!$F$19*'ATTACCANTI - GE'!F39+'ATTACCANTI - GE'!G39*'Pesi e Budget Iniziale'!$F$20+'Pesi e Budget Iniziale'!$F$21*'ATTACCANTI - GE'!H39+VLOOKUP(B39,SQUADRE!$A$2:$B$21,2,FALSE)*'Pesi e Budget Iniziale'!$F$22+'Pesi e Budget Iniziale'!$F$23*VLOOKUP(B39,'FATTORE CASA'!$A$2:$B$21,2,FALSE)+VLOOKUP(B39,ALLENATORE!$A$2:$B$21,2,FALSE)*'Pesi e Budget Iniziale'!$F$24</f>
        <v>82.387400000000014</v>
      </c>
      <c r="J39" s="19">
        <f t="shared" si="1"/>
        <v>12.971114253684362</v>
      </c>
      <c r="K39" s="19">
        <f t="shared" si="0"/>
        <v>12.971114253684362</v>
      </c>
      <c r="L39" s="17"/>
      <c r="M39" s="17"/>
    </row>
    <row r="40" spans="1:13" ht="12.75" customHeight="1" x14ac:dyDescent="0.15">
      <c r="A40" s="10" t="s">
        <v>367</v>
      </c>
      <c r="B40" s="26" t="s">
        <v>121</v>
      </c>
      <c r="C40" s="26">
        <v>9</v>
      </c>
      <c r="D40" s="26">
        <v>7</v>
      </c>
      <c r="E40" s="26">
        <v>6</v>
      </c>
      <c r="F40" s="26">
        <v>7</v>
      </c>
      <c r="G40" s="26">
        <v>5</v>
      </c>
      <c r="H40" s="26">
        <v>7</v>
      </c>
      <c r="I40" s="18">
        <f>$C40*'Pesi e Budget Iniziale'!$F$16+'Pesi e Budget Iniziale'!$F$17*'ATTACCANTI - GE'!D40+'ATTACCANTI - GE'!E40*'Pesi e Budget Iniziale'!$F$18+'Pesi e Budget Iniziale'!$F$19*'ATTACCANTI - GE'!F40+'ATTACCANTI - GE'!G40*'Pesi e Budget Iniziale'!$F$20+'Pesi e Budget Iniziale'!$F$21*'ATTACCANTI - GE'!H40+VLOOKUP(B40,SQUADRE!$A$2:$B$21,2,FALSE)*'Pesi e Budget Iniziale'!$F$22+'Pesi e Budget Iniziale'!$F$23*VLOOKUP(B40,'FATTORE CASA'!$A$2:$B$21,2,FALSE)+VLOOKUP(B40,ALLENATORE!$A$2:$B$21,2,FALSE)*'Pesi e Budget Iniziale'!$F$24</f>
        <v>83.0792</v>
      </c>
      <c r="J40" s="19">
        <f t="shared" si="1"/>
        <v>16.729770884621217</v>
      </c>
      <c r="K40" s="19">
        <f t="shared" si="0"/>
        <v>16.729770884621217</v>
      </c>
      <c r="L40" s="17"/>
      <c r="M40" s="17"/>
    </row>
    <row r="41" spans="1:13" ht="12.75" customHeight="1" x14ac:dyDescent="0.15">
      <c r="A41" s="10" t="s">
        <v>369</v>
      </c>
      <c r="B41" s="26" t="s">
        <v>73</v>
      </c>
      <c r="C41" s="26">
        <v>8</v>
      </c>
      <c r="D41" s="26">
        <v>7</v>
      </c>
      <c r="E41" s="26">
        <v>6</v>
      </c>
      <c r="F41" s="26">
        <v>7</v>
      </c>
      <c r="G41" s="26">
        <v>7</v>
      </c>
      <c r="H41" s="26">
        <v>6</v>
      </c>
      <c r="I41" s="18">
        <f>$C41*'Pesi e Budget Iniziale'!$F$16+'Pesi e Budget Iniziale'!$F$17*'ATTACCANTI - GE'!D41+'ATTACCANTI - GE'!E41*'Pesi e Budget Iniziale'!$F$18+'Pesi e Budget Iniziale'!$F$19*'ATTACCANTI - GE'!F41+'ATTACCANTI - GE'!G41*'Pesi e Budget Iniziale'!$F$20+'Pesi e Budget Iniziale'!$F$21*'ATTACCANTI - GE'!H41+VLOOKUP(B41,SQUADRE!$A$2:$B$21,2,FALSE)*'Pesi e Budget Iniziale'!$F$22+'Pesi e Budget Iniziale'!$F$23*VLOOKUP(B41,'FATTORE CASA'!$A$2:$B$21,2,FALSE)+VLOOKUP(B41,ALLENATORE!$A$2:$B$21,2,FALSE)*'Pesi e Budget Iniziale'!$F$24</f>
        <v>88.831500000000005</v>
      </c>
      <c r="J41" s="19">
        <f t="shared" si="1"/>
        <v>47.982908407226631</v>
      </c>
      <c r="K41" s="19">
        <f t="shared" si="0"/>
        <v>47.982908407226631</v>
      </c>
      <c r="L41" s="17"/>
      <c r="M41" s="17"/>
    </row>
    <row r="42" spans="1:13" ht="12.75" customHeight="1" x14ac:dyDescent="0.15">
      <c r="A42" s="10" t="s">
        <v>371</v>
      </c>
      <c r="B42" s="26" t="s">
        <v>102</v>
      </c>
      <c r="C42" s="26">
        <v>7</v>
      </c>
      <c r="D42" s="26">
        <v>8</v>
      </c>
      <c r="E42" s="26">
        <v>7</v>
      </c>
      <c r="F42" s="26">
        <v>7</v>
      </c>
      <c r="G42" s="26">
        <v>6</v>
      </c>
      <c r="H42" s="26">
        <v>6</v>
      </c>
      <c r="I42" s="18">
        <f>$C42*'Pesi e Budget Iniziale'!$F$16+'Pesi e Budget Iniziale'!$F$17*'ATTACCANTI - GE'!D42+'ATTACCANTI - GE'!E42*'Pesi e Budget Iniziale'!$F$18+'Pesi e Budget Iniziale'!$F$19*'ATTACCANTI - GE'!F42+'ATTACCANTI - GE'!G42*'Pesi e Budget Iniziale'!$F$20+'Pesi e Budget Iniziale'!$F$21*'ATTACCANTI - GE'!H42+VLOOKUP(B42,SQUADRE!$A$2:$B$21,2,FALSE)*'Pesi e Budget Iniziale'!$F$22+'Pesi e Budget Iniziale'!$F$23*VLOOKUP(B42,'FATTORE CASA'!$A$2:$B$21,2,FALSE)+VLOOKUP(B42,ALLENATORE!$A$2:$B$21,2,FALSE)*'Pesi e Budget Iniziale'!$F$24</f>
        <v>80.201899999999995</v>
      </c>
      <c r="J42" s="19">
        <f t="shared" si="1"/>
        <v>1.0969539950652631</v>
      </c>
      <c r="K42" s="19">
        <f t="shared" si="0"/>
        <v>1.0969539950652631</v>
      </c>
      <c r="L42" s="17"/>
      <c r="M42" s="23"/>
    </row>
    <row r="43" spans="1:13" ht="12.75" customHeight="1" x14ac:dyDescent="0.15">
      <c r="A43" s="10" t="s">
        <v>373</v>
      </c>
      <c r="B43" s="26" t="s">
        <v>19</v>
      </c>
      <c r="C43" s="26">
        <v>9</v>
      </c>
      <c r="D43" s="26">
        <v>6</v>
      </c>
      <c r="E43" s="26">
        <v>6</v>
      </c>
      <c r="F43" s="26">
        <v>7</v>
      </c>
      <c r="G43" s="26">
        <v>6</v>
      </c>
      <c r="H43" s="26">
        <v>7</v>
      </c>
      <c r="I43" s="18">
        <f>$C43*'Pesi e Budget Iniziale'!$F$16+'Pesi e Budget Iniziale'!$F$17*'ATTACCANTI - GE'!D43+'ATTACCANTI - GE'!E43*'Pesi e Budget Iniziale'!$F$18+'Pesi e Budget Iniziale'!$F$19*'ATTACCANTI - GE'!F43+'ATTACCANTI - GE'!G43*'Pesi e Budget Iniziale'!$F$20+'Pesi e Budget Iniziale'!$F$21*'ATTACCANTI - GE'!H43+VLOOKUP(B43,SQUADRE!$A$2:$B$21,2,FALSE)*'Pesi e Budget Iniziale'!$F$22+'Pesi e Budget Iniziale'!$F$23*VLOOKUP(B43,'FATTORE CASA'!$A$2:$B$21,2,FALSE)+VLOOKUP(B43,ALLENATORE!$A$2:$B$21,2,FALSE)*'Pesi e Budget Iniziale'!$F$24</f>
        <v>90.024999999999991</v>
      </c>
      <c r="J43" s="19">
        <f t="shared" si="1"/>
        <v>54.467378903068123</v>
      </c>
      <c r="K43" s="19">
        <f t="shared" si="0"/>
        <v>54.467378903068123</v>
      </c>
      <c r="L43" s="17"/>
      <c r="M43" s="17"/>
    </row>
    <row r="44" spans="1:13" ht="12.75" customHeight="1" x14ac:dyDescent="0.15">
      <c r="A44" s="10" t="s">
        <v>375</v>
      </c>
      <c r="B44" s="26" t="s">
        <v>19</v>
      </c>
      <c r="C44" s="26">
        <v>9</v>
      </c>
      <c r="D44" s="26">
        <v>6</v>
      </c>
      <c r="E44" s="26">
        <v>7</v>
      </c>
      <c r="F44" s="26">
        <v>6</v>
      </c>
      <c r="G44" s="26">
        <v>7</v>
      </c>
      <c r="H44" s="26">
        <v>5</v>
      </c>
      <c r="I44" s="18">
        <f>$C44*'Pesi e Budget Iniziale'!$F$16+'Pesi e Budget Iniziale'!$F$17*'ATTACCANTI - GE'!D44+'ATTACCANTI - GE'!E44*'Pesi e Budget Iniziale'!$F$18+'Pesi e Budget Iniziale'!$F$19*'ATTACCANTI - GE'!F44+'ATTACCANTI - GE'!G44*'Pesi e Budget Iniziale'!$F$20+'Pesi e Budget Iniziale'!$F$21*'ATTACCANTI - GE'!H44+VLOOKUP(B44,SQUADRE!$A$2:$B$21,2,FALSE)*'Pesi e Budget Iniziale'!$F$22+'Pesi e Budget Iniziale'!$F$23*VLOOKUP(B44,'FATTORE CASA'!$A$2:$B$21,2,FALSE)+VLOOKUP(B44,ALLENATORE!$A$2:$B$21,2,FALSE)*'Pesi e Budget Iniziale'!$F$24</f>
        <v>87.195800000000006</v>
      </c>
      <c r="J44" s="19">
        <f t="shared" si="1"/>
        <v>39.095896769146947</v>
      </c>
      <c r="K44" s="19">
        <f t="shared" si="0"/>
        <v>39.095896769146947</v>
      </c>
      <c r="L44" s="17"/>
      <c r="M44" s="17"/>
    </row>
    <row r="45" spans="1:13" ht="12.75" customHeight="1" x14ac:dyDescent="0.15">
      <c r="A45" s="10" t="s">
        <v>377</v>
      </c>
      <c r="B45" s="26" t="s">
        <v>87</v>
      </c>
      <c r="C45" s="26">
        <v>9</v>
      </c>
      <c r="D45" s="26">
        <v>5</v>
      </c>
      <c r="E45" s="26">
        <v>7</v>
      </c>
      <c r="F45" s="26">
        <v>7</v>
      </c>
      <c r="G45" s="26">
        <v>6</v>
      </c>
      <c r="H45" s="26">
        <v>6</v>
      </c>
      <c r="I45" s="18">
        <f>$C45*'Pesi e Budget Iniziale'!$F$16+'Pesi e Budget Iniziale'!$F$17*'ATTACCANTI - GE'!D45+'ATTACCANTI - GE'!E45*'Pesi e Budget Iniziale'!$F$18+'Pesi e Budget Iniziale'!$F$19*'ATTACCANTI - GE'!F45+'ATTACCANTI - GE'!G45*'Pesi e Budget Iniziale'!$F$20+'Pesi e Budget Iniziale'!$F$21*'ATTACCANTI - GE'!H45+VLOOKUP(B45,SQUADRE!$A$2:$B$21,2,FALSE)*'Pesi e Budget Iniziale'!$F$22+'Pesi e Budget Iniziale'!$F$23*VLOOKUP(B45,'FATTORE CASA'!$A$2:$B$21,2,FALSE)+VLOOKUP(B45,ALLENATORE!$A$2:$B$21,2,FALSE)*'Pesi e Budget Iniziale'!$F$24</f>
        <v>85.158500000000004</v>
      </c>
      <c r="J45" s="19">
        <f t="shared" si="1"/>
        <v>28.026930081942879</v>
      </c>
      <c r="K45" s="19">
        <f t="shared" si="0"/>
        <v>28.026930081942879</v>
      </c>
      <c r="L45" s="17"/>
      <c r="M45" s="17"/>
    </row>
    <row r="46" spans="1:13" ht="12.75" customHeight="1" x14ac:dyDescent="0.15">
      <c r="A46" s="10" t="s">
        <v>378</v>
      </c>
      <c r="B46" s="26" t="s">
        <v>139</v>
      </c>
      <c r="C46" s="26">
        <v>8</v>
      </c>
      <c r="D46" s="26">
        <v>7</v>
      </c>
      <c r="E46" s="26">
        <v>6</v>
      </c>
      <c r="F46" s="26">
        <v>7</v>
      </c>
      <c r="G46" s="26">
        <v>6</v>
      </c>
      <c r="H46" s="26">
        <v>6</v>
      </c>
      <c r="I46" s="18">
        <f>$C46*'Pesi e Budget Iniziale'!$F$16+'Pesi e Budget Iniziale'!$F$17*'ATTACCANTI - GE'!D46+'ATTACCANTI - GE'!E46*'Pesi e Budget Iniziale'!$F$18+'Pesi e Budget Iniziale'!$F$19*'ATTACCANTI - GE'!F46+'ATTACCANTI - GE'!G46*'Pesi e Budget Iniziale'!$F$20+'Pesi e Budget Iniziale'!$F$21*'ATTACCANTI - GE'!H46+VLOOKUP(B46,SQUADRE!$A$2:$B$21,2,FALSE)*'Pesi e Budget Iniziale'!$F$22+'Pesi e Budget Iniziale'!$F$23*VLOOKUP(B46,'FATTORE CASA'!$A$2:$B$21,2,FALSE)+VLOOKUP(B46,ALLENATORE!$A$2:$B$21,2,FALSE)*'Pesi e Budget Iniziale'!$F$24</f>
        <v>73.657200000000017</v>
      </c>
      <c r="J46" s="19">
        <f t="shared" si="1"/>
        <v>-34.461415551758591</v>
      </c>
      <c r="K46" s="19">
        <f t="shared" si="0"/>
        <v>1</v>
      </c>
      <c r="L46" s="17"/>
      <c r="M46" s="17"/>
    </row>
    <row r="47" spans="1:13" ht="12.75" customHeight="1" x14ac:dyDescent="0.15">
      <c r="A47" s="10" t="s">
        <v>381</v>
      </c>
      <c r="B47" s="26" t="s">
        <v>85</v>
      </c>
      <c r="C47" s="26">
        <v>8</v>
      </c>
      <c r="D47" s="26">
        <v>7</v>
      </c>
      <c r="E47" s="26">
        <v>6</v>
      </c>
      <c r="F47" s="26">
        <v>6</v>
      </c>
      <c r="G47" s="26">
        <v>6</v>
      </c>
      <c r="H47" s="26">
        <v>7</v>
      </c>
      <c r="I47" s="18">
        <f>$C47*'Pesi e Budget Iniziale'!$F$16+'Pesi e Budget Iniziale'!$F$17*'ATTACCANTI - GE'!D47+'ATTACCANTI - GE'!E47*'Pesi e Budget Iniziale'!$F$18+'Pesi e Budget Iniziale'!$F$19*'ATTACCANTI - GE'!F47+'ATTACCANTI - GE'!G47*'Pesi e Budget Iniziale'!$F$20+'Pesi e Budget Iniziale'!$F$21*'ATTACCANTI - GE'!H47+VLOOKUP(B47,SQUADRE!$A$2:$B$21,2,FALSE)*'Pesi e Budget Iniziale'!$F$22+'Pesi e Budget Iniziale'!$F$23*VLOOKUP(B47,'FATTORE CASA'!$A$2:$B$21,2,FALSE)+VLOOKUP(B47,ALLENATORE!$A$2:$B$21,2,FALSE)*'Pesi e Budget Iniziale'!$F$24</f>
        <v>81.100700000000018</v>
      </c>
      <c r="J47" s="19">
        <f t="shared" si="1"/>
        <v>5.9802737115818445</v>
      </c>
      <c r="K47" s="19">
        <f t="shared" si="0"/>
        <v>5.9802737115818445</v>
      </c>
      <c r="L47" s="17"/>
      <c r="M47" s="17"/>
    </row>
    <row r="48" spans="1:13" ht="12.75" customHeight="1" x14ac:dyDescent="0.15">
      <c r="A48" s="10" t="s">
        <v>382</v>
      </c>
      <c r="B48" s="26" t="s">
        <v>121</v>
      </c>
      <c r="C48" s="26">
        <v>9</v>
      </c>
      <c r="D48" s="26">
        <v>6</v>
      </c>
      <c r="E48" s="26">
        <v>6</v>
      </c>
      <c r="F48" s="26">
        <v>7</v>
      </c>
      <c r="G48" s="26">
        <v>6</v>
      </c>
      <c r="H48" s="26">
        <v>6</v>
      </c>
      <c r="I48" s="18">
        <f>$C48*'Pesi e Budget Iniziale'!$F$16+'Pesi e Budget Iniziale'!$F$17*'ATTACCANTI - GE'!D48+'ATTACCANTI - GE'!E48*'Pesi e Budget Iniziale'!$F$18+'Pesi e Budget Iniziale'!$F$19*'ATTACCANTI - GE'!F48+'ATTACCANTI - GE'!G48*'Pesi e Budget Iniziale'!$F$20+'Pesi e Budget Iniziale'!$F$21*'ATTACCANTI - GE'!H48+VLOOKUP(B48,SQUADRE!$A$2:$B$21,2,FALSE)*'Pesi e Budget Iniziale'!$F$22+'Pesi e Budget Iniziale'!$F$23*VLOOKUP(B48,'FATTORE CASA'!$A$2:$B$21,2,FALSE)+VLOOKUP(B48,ALLENATORE!$A$2:$B$21,2,FALSE)*'Pesi e Budget Iniziale'!$F$24</f>
        <v>80.774999999999991</v>
      </c>
      <c r="J48" s="19">
        <f t="shared" si="1"/>
        <v>4.2106951271697994</v>
      </c>
      <c r="K48" s="19">
        <f t="shared" si="0"/>
        <v>4.2106951271697994</v>
      </c>
      <c r="L48" s="17"/>
      <c r="M48" s="17"/>
    </row>
    <row r="49" spans="1:13" ht="12.75" customHeight="1" x14ac:dyDescent="0.15">
      <c r="A49" s="10" t="s">
        <v>385</v>
      </c>
      <c r="B49" s="26" t="s">
        <v>85</v>
      </c>
      <c r="C49" s="26">
        <v>8</v>
      </c>
      <c r="D49" s="26">
        <v>7</v>
      </c>
      <c r="E49" s="26">
        <v>6</v>
      </c>
      <c r="F49" s="26">
        <v>6</v>
      </c>
      <c r="G49" s="26">
        <v>6</v>
      </c>
      <c r="H49" s="26">
        <v>7</v>
      </c>
      <c r="I49" s="18">
        <f>$C49*'Pesi e Budget Iniziale'!$F$16+'Pesi e Budget Iniziale'!$F$17*'ATTACCANTI - GE'!D49+'ATTACCANTI - GE'!E49*'Pesi e Budget Iniziale'!$F$18+'Pesi e Budget Iniziale'!$F$19*'ATTACCANTI - GE'!F49+'ATTACCANTI - GE'!G49*'Pesi e Budget Iniziale'!$F$20+'Pesi e Budget Iniziale'!$F$21*'ATTACCANTI - GE'!H49+VLOOKUP(B49,SQUADRE!$A$2:$B$21,2,FALSE)*'Pesi e Budget Iniziale'!$F$22+'Pesi e Budget Iniziale'!$F$23*VLOOKUP(B49,'FATTORE CASA'!$A$2:$B$21,2,FALSE)+VLOOKUP(B49,ALLENATORE!$A$2:$B$21,2,FALSE)*'Pesi e Budget Iniziale'!$F$24</f>
        <v>81.100700000000018</v>
      </c>
      <c r="J49" s="19">
        <f t="shared" si="1"/>
        <v>5.9802737115818445</v>
      </c>
      <c r="K49" s="19">
        <f t="shared" si="0"/>
        <v>5.9802737115818445</v>
      </c>
      <c r="L49" s="17"/>
      <c r="M49" s="17"/>
    </row>
    <row r="50" spans="1:13" ht="12.75" customHeight="1" x14ac:dyDescent="0.15">
      <c r="A50" s="10" t="s">
        <v>386</v>
      </c>
      <c r="B50" s="26" t="s">
        <v>133</v>
      </c>
      <c r="C50" s="26">
        <v>7</v>
      </c>
      <c r="D50" s="26">
        <v>7</v>
      </c>
      <c r="E50" s="26">
        <v>6</v>
      </c>
      <c r="F50" s="26">
        <v>7</v>
      </c>
      <c r="G50" s="26">
        <v>6</v>
      </c>
      <c r="H50" s="26">
        <v>6</v>
      </c>
      <c r="I50" s="18">
        <f>$C50*'Pesi e Budget Iniziale'!$F$16+'Pesi e Budget Iniziale'!$F$17*'ATTACCANTI - GE'!D50+'ATTACCANTI - GE'!E50*'Pesi e Budget Iniziale'!$F$18+'Pesi e Budget Iniziale'!$F$19*'ATTACCANTI - GE'!F50+'ATTACCANTI - GE'!G50*'Pesi e Budget Iniziale'!$F$20+'Pesi e Budget Iniziale'!$F$21*'ATTACCANTI - GE'!H50+VLOOKUP(B50,SQUADRE!$A$2:$B$21,2,FALSE)*'Pesi e Budget Iniziale'!$F$22+'Pesi e Budget Iniziale'!$F$23*VLOOKUP(B50,'FATTORE CASA'!$A$2:$B$21,2,FALSE)+VLOOKUP(B50,ALLENATORE!$A$2:$B$21,2,FALSE)*'Pesi e Budget Iniziale'!$F$24</f>
        <v>80.883899999999997</v>
      </c>
      <c r="J50" s="19">
        <f t="shared" si="1"/>
        <v>4.8023657069747401</v>
      </c>
      <c r="K50" s="19">
        <f t="shared" si="0"/>
        <v>4.8023657069747401</v>
      </c>
      <c r="L50" s="17"/>
      <c r="M50" s="17"/>
    </row>
    <row r="51" spans="1:13" ht="12.75" customHeight="1" x14ac:dyDescent="0.15">
      <c r="A51" s="10" t="s">
        <v>388</v>
      </c>
      <c r="B51" s="26" t="s">
        <v>126</v>
      </c>
      <c r="C51" s="26">
        <v>7</v>
      </c>
      <c r="D51" s="26">
        <v>6</v>
      </c>
      <c r="E51" s="26">
        <v>6</v>
      </c>
      <c r="F51" s="26">
        <v>7</v>
      </c>
      <c r="G51" s="26">
        <v>7</v>
      </c>
      <c r="H51" s="26">
        <v>6</v>
      </c>
      <c r="I51" s="18">
        <f>$C51*'Pesi e Budget Iniziale'!$F$16+'Pesi e Budget Iniziale'!$F$17*'ATTACCANTI - GE'!D51+'ATTACCANTI - GE'!E51*'Pesi e Budget Iniziale'!$F$18+'Pesi e Budget Iniziale'!$F$19*'ATTACCANTI - GE'!F51+'ATTACCANTI - GE'!G51*'Pesi e Budget Iniziale'!$F$20+'Pesi e Budget Iniziale'!$F$21*'ATTACCANTI - GE'!H51+VLOOKUP(B51,SQUADRE!$A$2:$B$21,2,FALSE)*'Pesi e Budget Iniziale'!$F$22+'Pesi e Budget Iniziale'!$F$23*VLOOKUP(B51,'FATTORE CASA'!$A$2:$B$21,2,FALSE)+VLOOKUP(B51,ALLENATORE!$A$2:$B$21,2,FALSE)*'Pesi e Budget Iniziale'!$F$24</f>
        <v>77.583700000000007</v>
      </c>
      <c r="J51" s="19">
        <f t="shared" si="1"/>
        <v>-13.128132433265137</v>
      </c>
      <c r="K51" s="19">
        <f t="shared" si="0"/>
        <v>1</v>
      </c>
      <c r="L51" s="17"/>
      <c r="M51" s="17"/>
    </row>
    <row r="52" spans="1:13" ht="12.75" customHeight="1" x14ac:dyDescent="0.15">
      <c r="A52" s="10" t="s">
        <v>390</v>
      </c>
      <c r="B52" s="26" t="s">
        <v>52</v>
      </c>
      <c r="C52" s="26">
        <v>6</v>
      </c>
      <c r="D52" s="26">
        <v>5</v>
      </c>
      <c r="E52" s="26">
        <v>7</v>
      </c>
      <c r="F52" s="26">
        <v>7</v>
      </c>
      <c r="G52" s="26">
        <v>8</v>
      </c>
      <c r="H52" s="26">
        <v>6</v>
      </c>
      <c r="I52" s="18">
        <f>$C52*'Pesi e Budget Iniziale'!$F$16+'Pesi e Budget Iniziale'!$F$17*'ATTACCANTI - GE'!D52+'ATTACCANTI - GE'!E52*'Pesi e Budget Iniziale'!$F$18+'Pesi e Budget Iniziale'!$F$19*'ATTACCANTI - GE'!F52+'ATTACCANTI - GE'!G52*'Pesi e Budget Iniziale'!$F$20+'Pesi e Budget Iniziale'!$F$21*'ATTACCANTI - GE'!H52+VLOOKUP(B52,SQUADRE!$A$2:$B$21,2,FALSE)*'Pesi e Budget Iniziale'!$F$22+'Pesi e Budget Iniziale'!$F$23*VLOOKUP(B52,'FATTORE CASA'!$A$2:$B$21,2,FALSE)+VLOOKUP(B52,ALLENATORE!$A$2:$B$21,2,FALSE)*'Pesi e Budget Iniziale'!$F$24</f>
        <v>88.900199999999998</v>
      </c>
      <c r="J52" s="19">
        <f t="shared" si="1"/>
        <v>48.356166155918913</v>
      </c>
      <c r="K52" s="19">
        <f t="shared" si="0"/>
        <v>48.356166155918913</v>
      </c>
      <c r="L52" s="17"/>
      <c r="M52" s="17"/>
    </row>
    <row r="53" spans="1:13" ht="12.75" customHeight="1" x14ac:dyDescent="0.15">
      <c r="A53" s="10" t="s">
        <v>391</v>
      </c>
      <c r="B53" s="26" t="s">
        <v>98</v>
      </c>
      <c r="C53" s="26">
        <v>8</v>
      </c>
      <c r="D53" s="26">
        <v>6</v>
      </c>
      <c r="E53" s="26">
        <v>7</v>
      </c>
      <c r="F53" s="26">
        <v>7</v>
      </c>
      <c r="G53" s="26">
        <v>5</v>
      </c>
      <c r="H53" s="26">
        <v>6</v>
      </c>
      <c r="I53" s="18">
        <f>$C53*'Pesi e Budget Iniziale'!$F$16+'Pesi e Budget Iniziale'!$F$17*'ATTACCANTI - GE'!D53+'ATTACCANTI - GE'!E53*'Pesi e Budget Iniziale'!$F$18+'Pesi e Budget Iniziale'!$F$19*'ATTACCANTI - GE'!F53+'ATTACCANTI - GE'!G53*'Pesi e Budget Iniziale'!$F$20+'Pesi e Budget Iniziale'!$F$21*'ATTACCANTI - GE'!H53+VLOOKUP(B53,SQUADRE!$A$2:$B$21,2,FALSE)*'Pesi e Budget Iniziale'!$F$22+'Pesi e Budget Iniziale'!$F$23*VLOOKUP(B53,'FATTORE CASA'!$A$2:$B$21,2,FALSE)+VLOOKUP(B53,ALLENATORE!$A$2:$B$21,2,FALSE)*'Pesi e Budget Iniziale'!$F$24</f>
        <v>80.2239</v>
      </c>
      <c r="J53" s="19">
        <f t="shared" si="1"/>
        <v>1.216483405126894</v>
      </c>
      <c r="K53" s="19">
        <f t="shared" si="0"/>
        <v>1.216483405126894</v>
      </c>
      <c r="L53" s="17"/>
      <c r="M53" s="17"/>
    </row>
    <row r="54" spans="1:13" ht="12.75" customHeight="1" x14ac:dyDescent="0.15">
      <c r="A54" s="10" t="s">
        <v>393</v>
      </c>
      <c r="B54" s="26" t="s">
        <v>133</v>
      </c>
      <c r="C54" s="26">
        <v>6</v>
      </c>
      <c r="D54" s="26">
        <v>6</v>
      </c>
      <c r="E54" s="26">
        <v>7</v>
      </c>
      <c r="F54" s="26">
        <v>7</v>
      </c>
      <c r="G54" s="26">
        <v>7</v>
      </c>
      <c r="H54" s="26">
        <v>6</v>
      </c>
      <c r="I54" s="18">
        <f>$C54*'Pesi e Budget Iniziale'!$F$16+'Pesi e Budget Iniziale'!$F$17*'ATTACCANTI - GE'!D54+'ATTACCANTI - GE'!E54*'Pesi e Budget Iniziale'!$F$18+'Pesi e Budget Iniziale'!$F$19*'ATTACCANTI - GE'!F54+'ATTACCANTI - GE'!G54*'Pesi e Budget Iniziale'!$F$20+'Pesi e Budget Iniziale'!$F$21*'ATTACCANTI - GE'!H54+VLOOKUP(B54,SQUADRE!$A$2:$B$21,2,FALSE)*'Pesi e Budget Iniziale'!$F$22+'Pesi e Budget Iniziale'!$F$23*VLOOKUP(B54,'FATTORE CASA'!$A$2:$B$21,2,FALSE)+VLOOKUP(B54,ALLENATORE!$A$2:$B$21,2,FALSE)*'Pesi e Budget Iniziale'!$F$24</f>
        <v>80.046399999999991</v>
      </c>
      <c r="J54" s="19">
        <f t="shared" si="1"/>
        <v>0.2520983921298523</v>
      </c>
      <c r="K54" s="19">
        <f t="shared" si="0"/>
        <v>0.2520983921298523</v>
      </c>
      <c r="L54" s="17"/>
      <c r="M54" s="17"/>
    </row>
    <row r="55" spans="1:13" ht="12.75" customHeight="1" x14ac:dyDescent="0.15">
      <c r="A55" s="10" t="s">
        <v>395</v>
      </c>
      <c r="B55" s="26" t="s">
        <v>73</v>
      </c>
      <c r="C55" s="26">
        <v>8</v>
      </c>
      <c r="D55" s="26">
        <v>6</v>
      </c>
      <c r="E55" s="26">
        <v>6</v>
      </c>
      <c r="F55" s="26">
        <v>7</v>
      </c>
      <c r="G55" s="26">
        <v>6</v>
      </c>
      <c r="H55" s="26">
        <v>6</v>
      </c>
      <c r="I55" s="18">
        <f>$C55*'Pesi e Budget Iniziale'!$F$16+'Pesi e Budget Iniziale'!$F$17*'ATTACCANTI - GE'!D55+'ATTACCANTI - GE'!E55*'Pesi e Budget Iniziale'!$F$18+'Pesi e Budget Iniziale'!$F$19*'ATTACCANTI - GE'!F55+'ATTACCANTI - GE'!G55*'Pesi e Budget Iniziale'!$F$20+'Pesi e Budget Iniziale'!$F$21*'ATTACCANTI - GE'!H55+VLOOKUP(B55,SQUADRE!$A$2:$B$21,2,FALSE)*'Pesi e Budget Iniziale'!$F$22+'Pesi e Budget Iniziale'!$F$23*VLOOKUP(B55,'FATTORE CASA'!$A$2:$B$21,2,FALSE)+VLOOKUP(B55,ALLENATORE!$A$2:$B$21,2,FALSE)*'Pesi e Budget Iniziale'!$F$24</f>
        <v>85.660699999999991</v>
      </c>
      <c r="J55" s="19">
        <f t="shared" si="1"/>
        <v>30.755460524348905</v>
      </c>
      <c r="K55" s="19">
        <f t="shared" si="0"/>
        <v>30.755460524348905</v>
      </c>
      <c r="L55" s="17"/>
      <c r="M55" s="17"/>
    </row>
    <row r="56" spans="1:13" ht="12.75" customHeight="1" x14ac:dyDescent="0.15">
      <c r="A56" s="10" t="s">
        <v>397</v>
      </c>
      <c r="B56" s="26" t="s">
        <v>75</v>
      </c>
      <c r="C56" s="26">
        <v>7</v>
      </c>
      <c r="D56" s="26">
        <v>6</v>
      </c>
      <c r="E56" s="26">
        <v>6</v>
      </c>
      <c r="F56" s="26">
        <v>7</v>
      </c>
      <c r="G56" s="26">
        <v>7</v>
      </c>
      <c r="H56" s="26">
        <v>6</v>
      </c>
      <c r="I56" s="18">
        <f>$C56*'Pesi e Budget Iniziale'!$F$16+'Pesi e Budget Iniziale'!$F$17*'ATTACCANTI - GE'!D56+'ATTACCANTI - GE'!E56*'Pesi e Budget Iniziale'!$F$18+'Pesi e Budget Iniziale'!$F$19*'ATTACCANTI - GE'!F56+'ATTACCANTI - GE'!G56*'Pesi e Budget Iniziale'!$F$20+'Pesi e Budget Iniziale'!$F$21*'ATTACCANTI - GE'!H56+VLOOKUP(B56,SQUADRE!$A$2:$B$21,2,FALSE)*'Pesi e Budget Iniziale'!$F$22+'Pesi e Budget Iniziale'!$F$23*VLOOKUP(B56,'FATTORE CASA'!$A$2:$B$21,2,FALSE)+VLOOKUP(B56,ALLENATORE!$A$2:$B$21,2,FALSE)*'Pesi e Budget Iniziale'!$F$24</f>
        <v>78.808200000000014</v>
      </c>
      <c r="J56" s="19">
        <f t="shared" si="1"/>
        <v>-6.4752341323367375</v>
      </c>
      <c r="K56" s="19">
        <f t="shared" si="0"/>
        <v>1</v>
      </c>
      <c r="L56" s="17"/>
      <c r="M56" s="17"/>
    </row>
    <row r="57" spans="1:13" ht="12.75" customHeight="1" x14ac:dyDescent="0.15">
      <c r="A57" s="10" t="s">
        <v>398</v>
      </c>
      <c r="B57" s="26" t="s">
        <v>85</v>
      </c>
      <c r="C57" s="26">
        <v>8</v>
      </c>
      <c r="D57" s="26">
        <v>6</v>
      </c>
      <c r="E57" s="26">
        <v>6</v>
      </c>
      <c r="F57" s="26">
        <v>6</v>
      </c>
      <c r="G57" s="26">
        <v>6</v>
      </c>
      <c r="H57" s="26">
        <v>7</v>
      </c>
      <c r="I57" s="18">
        <f>$C57*'Pesi e Budget Iniziale'!$F$16+'Pesi e Budget Iniziale'!$F$17*'ATTACCANTI - GE'!D57+'ATTACCANTI - GE'!E57*'Pesi e Budget Iniziale'!$F$18+'Pesi e Budget Iniziale'!$F$19*'ATTACCANTI - GE'!F57+'ATTACCANTI - GE'!G57*'Pesi e Budget Iniziale'!$F$20+'Pesi e Budget Iniziale'!$F$21*'ATTACCANTI - GE'!H57+VLOOKUP(B57,SQUADRE!$A$2:$B$21,2,FALSE)*'Pesi e Budget Iniziale'!$F$22+'Pesi e Budget Iniziale'!$F$23*VLOOKUP(B57,'FATTORE CASA'!$A$2:$B$21,2,FALSE)+VLOOKUP(B57,ALLENATORE!$A$2:$B$21,2,FALSE)*'Pesi e Budget Iniziale'!$F$24</f>
        <v>79.263200000000012</v>
      </c>
      <c r="J57" s="19">
        <f t="shared" si="1"/>
        <v>-4.0031486060628367</v>
      </c>
      <c r="K57" s="19">
        <f t="shared" si="0"/>
        <v>1</v>
      </c>
      <c r="L57" s="17"/>
      <c r="M57" s="17"/>
    </row>
    <row r="58" spans="1:13" ht="12.75" customHeight="1" x14ac:dyDescent="0.15">
      <c r="A58" s="10" t="s">
        <v>401</v>
      </c>
      <c r="B58" s="26" t="s">
        <v>117</v>
      </c>
      <c r="C58" s="26">
        <v>9</v>
      </c>
      <c r="D58" s="26">
        <v>6</v>
      </c>
      <c r="E58" s="26">
        <v>6</v>
      </c>
      <c r="F58" s="26">
        <v>6</v>
      </c>
      <c r="G58" s="26">
        <v>7</v>
      </c>
      <c r="H58" s="26">
        <v>5</v>
      </c>
      <c r="I58" s="18">
        <f>$C58*'Pesi e Budget Iniziale'!$F$16+'Pesi e Budget Iniziale'!$F$17*'ATTACCANTI - GE'!D58+'ATTACCANTI - GE'!E58*'Pesi e Budget Iniziale'!$F$18+'Pesi e Budget Iniziale'!$F$19*'ATTACCANTI - GE'!F58+'ATTACCANTI - GE'!G58*'Pesi e Budget Iniziale'!$F$20+'Pesi e Budget Iniziale'!$F$21*'ATTACCANTI - GE'!H58+VLOOKUP(B58,SQUADRE!$A$2:$B$21,2,FALSE)*'Pesi e Budget Iniziale'!$F$22+'Pesi e Budget Iniziale'!$F$23*VLOOKUP(B58,'FATTORE CASA'!$A$2:$B$21,2,FALSE)+VLOOKUP(B58,ALLENATORE!$A$2:$B$21,2,FALSE)*'Pesi e Budget Iniziale'!$F$24</f>
        <v>83.195799999999991</v>
      </c>
      <c r="J58" s="19">
        <f t="shared" si="1"/>
        <v>17.363276757947602</v>
      </c>
      <c r="K58" s="19">
        <f t="shared" si="0"/>
        <v>17.363276757947602</v>
      </c>
      <c r="L58" s="17"/>
      <c r="M58" s="17"/>
    </row>
    <row r="59" spans="1:13" ht="12.75" customHeight="1" x14ac:dyDescent="0.15">
      <c r="A59" s="10" t="s">
        <v>402</v>
      </c>
      <c r="B59" s="26" t="s">
        <v>139</v>
      </c>
      <c r="C59" s="26">
        <v>7</v>
      </c>
      <c r="D59" s="26">
        <v>7</v>
      </c>
      <c r="E59" s="26">
        <v>7</v>
      </c>
      <c r="F59" s="26">
        <v>6</v>
      </c>
      <c r="G59" s="26">
        <v>6</v>
      </c>
      <c r="H59" s="26">
        <v>6</v>
      </c>
      <c r="I59" s="18">
        <f>$C59*'Pesi e Budget Iniziale'!$F$16+'Pesi e Budget Iniziale'!$F$17*'ATTACCANTI - GE'!D59+'ATTACCANTI - GE'!E59*'Pesi e Budget Iniziale'!$F$18+'Pesi e Budget Iniziale'!$F$19*'ATTACCANTI - GE'!F59+'ATTACCANTI - GE'!G59*'Pesi e Budget Iniziale'!$F$20+'Pesi e Budget Iniziale'!$F$21*'ATTACCANTI - GE'!H59+VLOOKUP(B59,SQUADRE!$A$2:$B$21,2,FALSE)*'Pesi e Budget Iniziale'!$F$22+'Pesi e Budget Iniziale'!$F$23*VLOOKUP(B59,'FATTORE CASA'!$A$2:$B$21,2,FALSE)+VLOOKUP(B59,ALLENATORE!$A$2:$B$21,2,FALSE)*'Pesi e Budget Iniziale'!$F$24</f>
        <v>71.56140000000002</v>
      </c>
      <c r="J59" s="19">
        <f t="shared" si="1"/>
        <v>-45.848221806626441</v>
      </c>
      <c r="K59" s="19">
        <f t="shared" si="0"/>
        <v>1</v>
      </c>
      <c r="L59" s="17"/>
      <c r="M59" s="17"/>
    </row>
    <row r="60" spans="1:13" ht="12.75" customHeight="1" x14ac:dyDescent="0.15">
      <c r="A60" s="10" t="s">
        <v>405</v>
      </c>
      <c r="B60" s="26" t="s">
        <v>85</v>
      </c>
      <c r="C60" s="26">
        <v>7</v>
      </c>
      <c r="D60" s="26">
        <v>7</v>
      </c>
      <c r="E60" s="26">
        <v>6</v>
      </c>
      <c r="F60" s="26">
        <v>6</v>
      </c>
      <c r="G60" s="26">
        <v>7</v>
      </c>
      <c r="H60" s="26">
        <v>6</v>
      </c>
      <c r="I60" s="18">
        <f>$C60*'Pesi e Budget Iniziale'!$F$16+'Pesi e Budget Iniziale'!$F$17*'ATTACCANTI - GE'!D60+'ATTACCANTI - GE'!E60*'Pesi e Budget Iniziale'!$F$18+'Pesi e Budget Iniziale'!$F$19*'ATTACCANTI - GE'!F60+'ATTACCANTI - GE'!G60*'Pesi e Budget Iniziale'!$F$20+'Pesi e Budget Iniziale'!$F$21*'ATTACCANTI - GE'!H60+VLOOKUP(B60,SQUADRE!$A$2:$B$21,2,FALSE)*'Pesi e Budget Iniziale'!$F$22+'Pesi e Budget Iniziale'!$F$23*VLOOKUP(B60,'FATTORE CASA'!$A$2:$B$21,2,FALSE)+VLOOKUP(B60,ALLENATORE!$A$2:$B$21,2,FALSE)*'Pesi e Budget Iniziale'!$F$24</f>
        <v>79.100700000000003</v>
      </c>
      <c r="J60" s="19">
        <f t="shared" si="1"/>
        <v>-4.8860362940178561</v>
      </c>
      <c r="K60" s="19">
        <f t="shared" si="0"/>
        <v>1</v>
      </c>
      <c r="L60" s="17"/>
      <c r="M60" s="17"/>
    </row>
    <row r="61" spans="1:13" ht="12.75" customHeight="1" x14ac:dyDescent="0.15">
      <c r="A61" s="10" t="s">
        <v>406</v>
      </c>
      <c r="B61" s="26" t="s">
        <v>130</v>
      </c>
      <c r="C61" s="26">
        <v>7</v>
      </c>
      <c r="D61" s="26">
        <v>6</v>
      </c>
      <c r="E61" s="26">
        <v>6</v>
      </c>
      <c r="F61" s="26">
        <v>7</v>
      </c>
      <c r="G61" s="26">
        <v>7</v>
      </c>
      <c r="H61" s="26">
        <v>6</v>
      </c>
      <c r="I61" s="18">
        <f>$C61*'Pesi e Budget Iniziale'!$F$16+'Pesi e Budget Iniziale'!$F$17*'ATTACCANTI - GE'!D61+'ATTACCANTI - GE'!E61*'Pesi e Budget Iniziale'!$F$18+'Pesi e Budget Iniziale'!$F$19*'ATTACCANTI - GE'!F61+'ATTACCANTI - GE'!G61*'Pesi e Budget Iniziale'!$F$20+'Pesi e Budget Iniziale'!$F$21*'ATTACCANTI - GE'!H61+VLOOKUP(B61,SQUADRE!$A$2:$B$21,2,FALSE)*'Pesi e Budget Iniziale'!$F$22+'Pesi e Budget Iniziale'!$F$23*VLOOKUP(B61,'FATTORE CASA'!$A$2:$B$21,2,FALSE)+VLOOKUP(B61,ALLENATORE!$A$2:$B$21,2,FALSE)*'Pesi e Budget Iniziale'!$F$24</f>
        <v>72.425200000000004</v>
      </c>
      <c r="J61" s="19">
        <f t="shared" si="1"/>
        <v>-41.155062515208044</v>
      </c>
      <c r="K61" s="19">
        <f t="shared" si="0"/>
        <v>1</v>
      </c>
      <c r="L61" s="17"/>
      <c r="M61" s="17"/>
    </row>
    <row r="62" spans="1:13" ht="12.75" customHeight="1" x14ac:dyDescent="0.15">
      <c r="A62" s="10" t="s">
        <v>409</v>
      </c>
      <c r="B62" s="26" t="s">
        <v>75</v>
      </c>
      <c r="C62" s="26">
        <v>8</v>
      </c>
      <c r="D62" s="26">
        <v>6</v>
      </c>
      <c r="E62" s="26">
        <v>6</v>
      </c>
      <c r="F62" s="26">
        <v>6</v>
      </c>
      <c r="G62" s="26">
        <v>6</v>
      </c>
      <c r="H62" s="26">
        <v>6</v>
      </c>
      <c r="I62" s="18">
        <f>$C62*'Pesi e Budget Iniziale'!$F$16+'Pesi e Budget Iniziale'!$F$17*'ATTACCANTI - GE'!D62+'ATTACCANTI - GE'!E62*'Pesi e Budget Iniziale'!$F$18+'Pesi e Budget Iniziale'!$F$19*'ATTACCANTI - GE'!F62+'ATTACCANTI - GE'!G62*'Pesi e Budget Iniziale'!$F$20+'Pesi e Budget Iniziale'!$F$21*'ATTACCANTI - GE'!H62+VLOOKUP(B62,SQUADRE!$A$2:$B$21,2,FALSE)*'Pesi e Budget Iniziale'!$F$22+'Pesi e Budget Iniziale'!$F$23*VLOOKUP(B62,'FATTORE CASA'!$A$2:$B$21,2,FALSE)+VLOOKUP(B62,ALLENATORE!$A$2:$B$21,2,FALSE)*'Pesi e Budget Iniziale'!$F$24</f>
        <v>77.245700000000014</v>
      </c>
      <c r="J62" s="19">
        <f t="shared" si="1"/>
        <v>-14.964538824211473</v>
      </c>
      <c r="K62" s="19">
        <f t="shared" si="0"/>
        <v>1</v>
      </c>
      <c r="L62" s="17"/>
      <c r="M62" s="17"/>
    </row>
    <row r="63" spans="1:13" ht="12.75" customHeight="1" x14ac:dyDescent="0.15">
      <c r="A63" s="10" t="s">
        <v>410</v>
      </c>
      <c r="B63" s="26" t="s">
        <v>87</v>
      </c>
      <c r="C63" s="26">
        <v>9</v>
      </c>
      <c r="D63" s="26">
        <v>4</v>
      </c>
      <c r="E63" s="26">
        <v>7</v>
      </c>
      <c r="F63" s="26">
        <v>7</v>
      </c>
      <c r="G63" s="26">
        <v>6</v>
      </c>
      <c r="H63" s="26">
        <v>5</v>
      </c>
      <c r="I63" s="18">
        <f>$C63*'Pesi e Budget Iniziale'!$F$16+'Pesi e Budget Iniziale'!$F$17*'ATTACCANTI - GE'!D63+'ATTACCANTI - GE'!E63*'Pesi e Budget Iniziale'!$F$18+'Pesi e Budget Iniziale'!$F$19*'ATTACCANTI - GE'!F63+'ATTACCANTI - GE'!G63*'Pesi e Budget Iniziale'!$F$20+'Pesi e Budget Iniziale'!$F$21*'ATTACCANTI - GE'!H63+VLOOKUP(B63,SQUADRE!$A$2:$B$21,2,FALSE)*'Pesi e Budget Iniziale'!$F$22+'Pesi e Budget Iniziale'!$F$23*VLOOKUP(B63,'FATTORE CASA'!$A$2:$B$21,2,FALSE)+VLOOKUP(B63,ALLENATORE!$A$2:$B$21,2,FALSE)*'Pesi e Budget Iniziale'!$F$24</f>
        <v>81.521000000000001</v>
      </c>
      <c r="J63" s="19">
        <f t="shared" si="1"/>
        <v>8.26382875925853</v>
      </c>
      <c r="K63" s="19">
        <f t="shared" si="0"/>
        <v>8.26382875925853</v>
      </c>
      <c r="L63" s="17"/>
      <c r="M63" s="17"/>
    </row>
    <row r="64" spans="1:13" ht="12.75" customHeight="1" x14ac:dyDescent="0.15">
      <c r="A64" s="10" t="s">
        <v>413</v>
      </c>
      <c r="B64" s="26" t="s">
        <v>142</v>
      </c>
      <c r="C64" s="26">
        <v>6</v>
      </c>
      <c r="D64" s="26">
        <v>6</v>
      </c>
      <c r="E64" s="26">
        <v>6</v>
      </c>
      <c r="F64" s="26">
        <v>7</v>
      </c>
      <c r="G64" s="26">
        <v>7</v>
      </c>
      <c r="H64" s="26">
        <v>6</v>
      </c>
      <c r="I64" s="18">
        <f>$C64*'Pesi e Budget Iniziale'!$F$16+'Pesi e Budget Iniziale'!$F$17*'ATTACCANTI - GE'!D64+'ATTACCANTI - GE'!E64*'Pesi e Budget Iniziale'!$F$18+'Pesi e Budget Iniziale'!$F$19*'ATTACCANTI - GE'!F64+'ATTACCANTI - GE'!G64*'Pesi e Budget Iniziale'!$F$20+'Pesi e Budget Iniziale'!$F$21*'ATTACCANTI - GE'!H64+VLOOKUP(B64,SQUADRE!$A$2:$B$21,2,FALSE)*'Pesi e Budget Iniziale'!$F$22+'Pesi e Budget Iniziale'!$F$23*VLOOKUP(B64,'FATTORE CASA'!$A$2:$B$21,2,FALSE)+VLOOKUP(B64,ALLENATORE!$A$2:$B$21,2,FALSE)*'Pesi e Budget Iniziale'!$F$24</f>
        <v>73.825900000000004</v>
      </c>
      <c r="J64" s="19">
        <f t="shared" si="1"/>
        <v>-33.544842302786321</v>
      </c>
      <c r="K64" s="19">
        <f t="shared" si="0"/>
        <v>1</v>
      </c>
      <c r="L64" s="17"/>
      <c r="M64" s="17"/>
    </row>
    <row r="65" spans="1:13" ht="12.75" customHeight="1" x14ac:dyDescent="0.15">
      <c r="A65" s="10" t="s">
        <v>414</v>
      </c>
      <c r="B65" s="26" t="s">
        <v>107</v>
      </c>
      <c r="C65" s="26">
        <v>7</v>
      </c>
      <c r="D65" s="26">
        <v>6</v>
      </c>
      <c r="E65" s="26">
        <v>6</v>
      </c>
      <c r="F65" s="26">
        <v>7</v>
      </c>
      <c r="G65" s="26">
        <v>6</v>
      </c>
      <c r="H65" s="26">
        <v>6</v>
      </c>
      <c r="I65" s="18">
        <f>$C65*'Pesi e Budget Iniziale'!$F$16+'Pesi e Budget Iniziale'!$F$17*'ATTACCANTI - GE'!D65+'ATTACCANTI - GE'!E65*'Pesi e Budget Iniziale'!$F$18+'Pesi e Budget Iniziale'!$F$19*'ATTACCANTI - GE'!F65+'ATTACCANTI - GE'!G65*'Pesi e Budget Iniziale'!$F$20+'Pesi e Budget Iniziale'!$F$21*'ATTACCANTI - GE'!H65+VLOOKUP(B65,SQUADRE!$A$2:$B$21,2,FALSE)*'Pesi e Budget Iniziale'!$F$22+'Pesi e Budget Iniziale'!$F$23*VLOOKUP(B65,'FATTORE CASA'!$A$2:$B$21,2,FALSE)+VLOOKUP(B65,ALLENATORE!$A$2:$B$21,2,FALSE)*'Pesi e Budget Iniziale'!$F$24</f>
        <v>73.609899999999996</v>
      </c>
      <c r="J65" s="19">
        <f t="shared" si="1"/>
        <v>-34.718403783391153</v>
      </c>
      <c r="K65" s="19">
        <f t="shared" si="0"/>
        <v>1</v>
      </c>
      <c r="L65" s="17"/>
      <c r="M65" s="17"/>
    </row>
    <row r="66" spans="1:13" ht="12.75" customHeight="1" x14ac:dyDescent="0.15">
      <c r="A66" s="10" t="s">
        <v>416</v>
      </c>
      <c r="B66" s="26" t="s">
        <v>85</v>
      </c>
      <c r="C66" s="26">
        <v>8</v>
      </c>
      <c r="D66" s="26">
        <v>6</v>
      </c>
      <c r="E66" s="26">
        <v>6</v>
      </c>
      <c r="F66" s="26">
        <v>6</v>
      </c>
      <c r="G66" s="26">
        <v>6</v>
      </c>
      <c r="H66" s="26">
        <v>6</v>
      </c>
      <c r="I66" s="18">
        <f>$C66*'Pesi e Budget Iniziale'!$F$16+'Pesi e Budget Iniziale'!$F$17*'ATTACCANTI - GE'!D66+'ATTACCANTI - GE'!E66*'Pesi e Budget Iniziale'!$F$18+'Pesi e Budget Iniziale'!$F$19*'ATTACCANTI - GE'!F66+'ATTACCANTI - GE'!G66*'Pesi e Budget Iniziale'!$F$20+'Pesi e Budget Iniziale'!$F$21*'ATTACCANTI - GE'!H66+VLOOKUP(B66,SQUADRE!$A$2:$B$21,2,FALSE)*'Pesi e Budget Iniziale'!$F$22+'Pesi e Budget Iniziale'!$F$23*VLOOKUP(B66,'FATTORE CASA'!$A$2:$B$21,2,FALSE)+VLOOKUP(B66,ALLENATORE!$A$2:$B$21,2,FALSE)*'Pesi e Budget Iniziale'!$F$24</f>
        <v>77.463200000000015</v>
      </c>
      <c r="J66" s="19">
        <f t="shared" si="1"/>
        <v>-13.782827611102505</v>
      </c>
      <c r="K66" s="19">
        <f t="shared" si="0"/>
        <v>1</v>
      </c>
      <c r="L66" s="17"/>
      <c r="M66" s="17"/>
    </row>
    <row r="67" spans="1:13" ht="12.75" customHeight="1" x14ac:dyDescent="0.15">
      <c r="A67" s="10" t="s">
        <v>418</v>
      </c>
      <c r="B67" s="26" t="s">
        <v>69</v>
      </c>
      <c r="C67" s="26">
        <v>8</v>
      </c>
      <c r="D67" s="26">
        <v>5</v>
      </c>
      <c r="E67" s="26">
        <v>7</v>
      </c>
      <c r="F67" s="26">
        <v>6</v>
      </c>
      <c r="G67" s="26">
        <v>7</v>
      </c>
      <c r="H67" s="26">
        <v>5</v>
      </c>
      <c r="I67" s="18">
        <f>$C67*'Pesi e Budget Iniziale'!$F$16+'Pesi e Budget Iniziale'!$F$17*'ATTACCANTI - GE'!D67+'ATTACCANTI - GE'!E67*'Pesi e Budget Iniziale'!$F$18+'Pesi e Budget Iniziale'!$F$19*'ATTACCANTI - GE'!F67+'ATTACCANTI - GE'!G67*'Pesi e Budget Iniziale'!$F$20+'Pesi e Budget Iniziale'!$F$21*'ATTACCANTI - GE'!H67+VLOOKUP(B67,SQUADRE!$A$2:$B$21,2,FALSE)*'Pesi e Budget Iniziale'!$F$22+'Pesi e Budget Iniziale'!$F$23*VLOOKUP(B67,'FATTORE CASA'!$A$2:$B$21,2,FALSE)+VLOOKUP(B67,ALLENATORE!$A$2:$B$21,2,FALSE)*'Pesi e Budget Iniziale'!$F$24</f>
        <v>86.611500000000007</v>
      </c>
      <c r="J67" s="19">
        <f t="shared" si="1"/>
        <v>35.921304301011048</v>
      </c>
      <c r="K67" s="19">
        <f t="shared" si="0"/>
        <v>35.921304301011048</v>
      </c>
      <c r="L67" s="17"/>
      <c r="M67" s="17"/>
    </row>
    <row r="68" spans="1:13" ht="12.75" customHeight="1" x14ac:dyDescent="0.15">
      <c r="A68" s="10" t="s">
        <v>420</v>
      </c>
      <c r="B68" s="26" t="s">
        <v>139</v>
      </c>
      <c r="C68" s="26">
        <v>8</v>
      </c>
      <c r="D68" s="26">
        <v>6</v>
      </c>
      <c r="E68" s="26">
        <v>6</v>
      </c>
      <c r="F68" s="26">
        <v>6</v>
      </c>
      <c r="G68" s="26">
        <v>7</v>
      </c>
      <c r="H68" s="26">
        <v>5</v>
      </c>
      <c r="I68" s="18">
        <f>$C68*'Pesi e Budget Iniziale'!$F$16+'Pesi e Budget Iniziale'!$F$17*'ATTACCANTI - GE'!D68+'ATTACCANTI - GE'!E68*'Pesi e Budget Iniziale'!$F$18+'Pesi e Budget Iniziale'!$F$19*'ATTACCANTI - GE'!F68+'ATTACCANTI - GE'!G68*'Pesi e Budget Iniziale'!$F$20+'Pesi e Budget Iniziale'!$F$21*'ATTACCANTI - GE'!H68+VLOOKUP(B68,SQUADRE!$A$2:$B$21,2,FALSE)*'Pesi e Budget Iniziale'!$F$22+'Pesi e Budget Iniziale'!$F$23*VLOOKUP(B68,'FATTORE CASA'!$A$2:$B$21,2,FALSE)+VLOOKUP(B68,ALLENATORE!$A$2:$B$21,2,FALSE)*'Pesi e Budget Iniziale'!$F$24</f>
        <v>69.59050000000002</v>
      </c>
      <c r="J68" s="19">
        <f t="shared" si="1"/>
        <v>-56.556427001644607</v>
      </c>
      <c r="K68" s="19">
        <f t="shared" si="0"/>
        <v>1</v>
      </c>
      <c r="L68" s="17"/>
      <c r="M68" s="17"/>
    </row>
    <row r="69" spans="1:13" ht="12.75" customHeight="1" x14ac:dyDescent="0.15">
      <c r="A69" s="10" t="s">
        <v>422</v>
      </c>
      <c r="B69" s="26" t="s">
        <v>85</v>
      </c>
      <c r="C69" s="26">
        <v>8</v>
      </c>
      <c r="D69" s="26">
        <v>6</v>
      </c>
      <c r="E69" s="26">
        <v>6</v>
      </c>
      <c r="F69" s="26">
        <v>6</v>
      </c>
      <c r="G69" s="26">
        <v>6</v>
      </c>
      <c r="H69" s="26">
        <v>6</v>
      </c>
      <c r="I69" s="18">
        <f>$C69*'Pesi e Budget Iniziale'!$F$16+'Pesi e Budget Iniziale'!$F$17*'ATTACCANTI - GE'!D69+'ATTACCANTI - GE'!E69*'Pesi e Budget Iniziale'!$F$18+'Pesi e Budget Iniziale'!$F$19*'ATTACCANTI - GE'!F69+'ATTACCANTI - GE'!G69*'Pesi e Budget Iniziale'!$F$20+'Pesi e Budget Iniziale'!$F$21*'ATTACCANTI - GE'!H69+VLOOKUP(B69,SQUADRE!$A$2:$B$21,2,FALSE)*'Pesi e Budget Iniziale'!$F$22+'Pesi e Budget Iniziale'!$F$23*VLOOKUP(B69,'FATTORE CASA'!$A$2:$B$21,2,FALSE)+VLOOKUP(B69,ALLENATORE!$A$2:$B$21,2,FALSE)*'Pesi e Budget Iniziale'!$F$24</f>
        <v>77.463200000000015</v>
      </c>
      <c r="J69" s="19">
        <f t="shared" si="1"/>
        <v>-13.782827611102505</v>
      </c>
      <c r="K69" s="19">
        <f t="shared" si="0"/>
        <v>1</v>
      </c>
      <c r="L69" s="17"/>
      <c r="M69" s="17"/>
    </row>
    <row r="70" spans="1:13" ht="12.75" customHeight="1" x14ac:dyDescent="0.15">
      <c r="A70" s="10" t="s">
        <v>424</v>
      </c>
      <c r="B70" s="26" t="s">
        <v>87</v>
      </c>
      <c r="C70" s="26">
        <v>9</v>
      </c>
      <c r="D70" s="26">
        <v>4</v>
      </c>
      <c r="E70" s="26">
        <v>7</v>
      </c>
      <c r="F70" s="26">
        <v>7</v>
      </c>
      <c r="G70" s="26">
        <v>5</v>
      </c>
      <c r="H70" s="26">
        <v>6</v>
      </c>
      <c r="I70" s="18">
        <f>$C70*'Pesi e Budget Iniziale'!$F$16+'Pesi e Budget Iniziale'!$F$17*'ATTACCANTI - GE'!D70+'ATTACCANTI - GE'!E70*'Pesi e Budget Iniziale'!$F$18+'Pesi e Budget Iniziale'!$F$19*'ATTACCANTI - GE'!F70+'ATTACCANTI - GE'!G70*'Pesi e Budget Iniziale'!$F$20+'Pesi e Budget Iniziale'!$F$21*'ATTACCANTI - GE'!H70+VLOOKUP(B70,SQUADRE!$A$2:$B$21,2,FALSE)*'Pesi e Budget Iniziale'!$F$22+'Pesi e Budget Iniziale'!$F$23*VLOOKUP(B70,'FATTORE CASA'!$A$2:$B$21,2,FALSE)+VLOOKUP(B70,ALLENATORE!$A$2:$B$21,2,FALSE)*'Pesi e Budget Iniziale'!$F$24</f>
        <v>81.987700000000004</v>
      </c>
      <c r="J70" s="19">
        <f t="shared" si="1"/>
        <v>10.799482199065238</v>
      </c>
      <c r="K70" s="19">
        <f t="shared" si="0"/>
        <v>10.799482199065238</v>
      </c>
      <c r="L70" s="17"/>
      <c r="M70" s="17"/>
    </row>
    <row r="71" spans="1:13" ht="12.75" customHeight="1" x14ac:dyDescent="0.15">
      <c r="A71" s="10" t="s">
        <v>426</v>
      </c>
      <c r="B71" s="26" t="s">
        <v>107</v>
      </c>
      <c r="C71" s="26">
        <v>6</v>
      </c>
      <c r="D71" s="26">
        <v>7</v>
      </c>
      <c r="E71" s="26">
        <v>6</v>
      </c>
      <c r="F71" s="26">
        <v>6</v>
      </c>
      <c r="G71" s="26">
        <v>6</v>
      </c>
      <c r="H71" s="26">
        <v>6</v>
      </c>
      <c r="I71" s="18">
        <f>$C71*'Pesi e Budget Iniziale'!$F$16+'Pesi e Budget Iniziale'!$F$17*'ATTACCANTI - GE'!D71+'ATTACCANTI - GE'!E71*'Pesi e Budget Iniziale'!$F$18+'Pesi e Budget Iniziale'!$F$19*'ATTACCANTI - GE'!F71+'ATTACCANTI - GE'!G71*'Pesi e Budget Iniziale'!$F$20+'Pesi e Budget Iniziale'!$F$21*'ATTACCANTI - GE'!H71+VLOOKUP(B71,SQUADRE!$A$2:$B$21,2,FALSE)*'Pesi e Budget Iniziale'!$F$22+'Pesi e Budget Iniziale'!$F$23*VLOOKUP(B71,'FATTORE CASA'!$A$2:$B$21,2,FALSE)+VLOOKUP(B71,ALLENATORE!$A$2:$B$21,2,FALSE)*'Pesi e Budget Iniziale'!$F$24</f>
        <v>72.151600000000002</v>
      </c>
      <c r="J71" s="19">
        <f t="shared" si="1"/>
        <v>-42.641573723974062</v>
      </c>
      <c r="K71" s="19">
        <f t="shared" si="0"/>
        <v>1</v>
      </c>
      <c r="L71" s="17"/>
      <c r="M71" s="17"/>
    </row>
    <row r="72" spans="1:13" ht="12.75" customHeight="1" x14ac:dyDescent="0.15">
      <c r="A72" s="10" t="s">
        <v>354</v>
      </c>
      <c r="B72" s="26" t="s">
        <v>19</v>
      </c>
      <c r="C72" s="26">
        <v>8</v>
      </c>
      <c r="D72" s="26">
        <v>6</v>
      </c>
      <c r="E72" s="26">
        <v>6</v>
      </c>
      <c r="F72" s="26">
        <v>7</v>
      </c>
      <c r="G72" s="26">
        <v>5</v>
      </c>
      <c r="H72" s="26">
        <v>5</v>
      </c>
      <c r="I72" s="18">
        <f>$C72*'Pesi e Budget Iniziale'!$F$16+'Pesi e Budget Iniziale'!$F$17*'ATTACCANTI - GE'!D72+'ATTACCANTI - GE'!E72*'Pesi e Budget Iniziale'!$F$18+'Pesi e Budget Iniziale'!$F$19*'ATTACCANTI - GE'!F72+'ATTACCANTI - GE'!G72*'Pesi e Budget Iniziale'!$F$20+'Pesi e Budget Iniziale'!$F$21*'ATTACCANTI - GE'!H72+VLOOKUP(B72,SQUADRE!$A$2:$B$21,2,FALSE)*'Pesi e Budget Iniziale'!$F$22+'Pesi e Budget Iniziale'!$F$23*VLOOKUP(B72,'FATTORE CASA'!$A$2:$B$21,2,FALSE)+VLOOKUP(B72,ALLENATORE!$A$2:$B$21,2,FALSE)*'Pesi e Budget Iniziale'!$F$24</f>
        <v>83.558400000000006</v>
      </c>
      <c r="J72" s="19">
        <f t="shared" si="1"/>
        <v>19.333338761962892</v>
      </c>
      <c r="K72" s="19">
        <f t="shared" si="0"/>
        <v>19.333338761962892</v>
      </c>
      <c r="L72" s="17"/>
      <c r="M72" s="17"/>
    </row>
    <row r="73" spans="1:13" ht="12.75" customHeight="1" x14ac:dyDescent="0.15">
      <c r="A73" s="10" t="s">
        <v>429</v>
      </c>
      <c r="B73" s="26" t="s">
        <v>107</v>
      </c>
      <c r="C73" s="26">
        <v>7</v>
      </c>
      <c r="D73" s="26">
        <v>6</v>
      </c>
      <c r="E73" s="26">
        <v>6</v>
      </c>
      <c r="F73" s="26">
        <v>6</v>
      </c>
      <c r="G73" s="26">
        <v>6</v>
      </c>
      <c r="H73" s="26">
        <v>6</v>
      </c>
      <c r="I73" s="18">
        <f>$C73*'Pesi e Budget Iniziale'!$F$16+'Pesi e Budget Iniziale'!$F$17*'ATTACCANTI - GE'!D73+'ATTACCANTI - GE'!E73*'Pesi e Budget Iniziale'!$F$18+'Pesi e Budget Iniziale'!$F$19*'ATTACCANTI - GE'!F73+'ATTACCANTI - GE'!G73*'Pesi e Budget Iniziale'!$F$20+'Pesi e Budget Iniziale'!$F$21*'ATTACCANTI - GE'!H73+VLOOKUP(B73,SQUADRE!$A$2:$B$21,2,FALSE)*'Pesi e Budget Iniziale'!$F$22+'Pesi e Budget Iniziale'!$F$23*VLOOKUP(B73,'FATTORE CASA'!$A$2:$B$21,2,FALSE)+VLOOKUP(B73,ALLENATORE!$A$2:$B$21,2,FALSE)*'Pesi e Budget Iniziale'!$F$24</f>
        <v>71.847399999999993</v>
      </c>
      <c r="J73" s="19">
        <f t="shared" si="1"/>
        <v>-44.294339475825836</v>
      </c>
      <c r="K73" s="19">
        <f t="shared" si="0"/>
        <v>1</v>
      </c>
      <c r="L73" s="17"/>
      <c r="M73" s="17"/>
    </row>
    <row r="74" spans="1:13" ht="12.75" customHeight="1" x14ac:dyDescent="0.15">
      <c r="A74" s="10" t="s">
        <v>431</v>
      </c>
      <c r="B74" s="26" t="s">
        <v>139</v>
      </c>
      <c r="C74" s="26">
        <v>7</v>
      </c>
      <c r="D74" s="26">
        <v>6</v>
      </c>
      <c r="E74" s="26">
        <v>6</v>
      </c>
      <c r="F74" s="26">
        <v>6</v>
      </c>
      <c r="G74" s="26">
        <v>6</v>
      </c>
      <c r="H74" s="26">
        <v>5</v>
      </c>
      <c r="I74" s="18">
        <f>$C74*'Pesi e Budget Iniziale'!$F$16+'Pesi e Budget Iniziale'!$F$17*'ATTACCANTI - GE'!D74+'ATTACCANTI - GE'!E74*'Pesi e Budget Iniziale'!$F$18+'Pesi e Budget Iniziale'!$F$19*'ATTACCANTI - GE'!F74+'ATTACCANTI - GE'!G74*'Pesi e Budget Iniziale'!$F$20+'Pesi e Budget Iniziale'!$F$21*'ATTACCANTI - GE'!H74+VLOOKUP(B74,SQUADRE!$A$2:$B$21,2,FALSE)*'Pesi e Budget Iniziale'!$F$22+'Pesi e Budget Iniziale'!$F$23*VLOOKUP(B74,'FATTORE CASA'!$A$2:$B$21,2,FALSE)+VLOOKUP(B74,ALLENATORE!$A$2:$B$21,2,FALSE)*'Pesi e Budget Iniziale'!$F$24</f>
        <v>66.7239</v>
      </c>
      <c r="J74" s="19">
        <f t="shared" si="1"/>
        <v>-72.131109132670673</v>
      </c>
      <c r="K74" s="19">
        <f t="shared" si="0"/>
        <v>1</v>
      </c>
      <c r="L74" s="17"/>
      <c r="M74" s="17"/>
    </row>
    <row r="75" spans="1:13" ht="12.75" customHeight="1" x14ac:dyDescent="0.15">
      <c r="A75" s="10" t="s">
        <v>433</v>
      </c>
      <c r="B75" s="26" t="s">
        <v>142</v>
      </c>
      <c r="C75" s="26">
        <v>6</v>
      </c>
      <c r="D75" s="26">
        <v>7</v>
      </c>
      <c r="E75" s="26">
        <v>5</v>
      </c>
      <c r="F75" s="26">
        <v>6</v>
      </c>
      <c r="G75" s="26">
        <v>6</v>
      </c>
      <c r="H75" s="26">
        <v>6</v>
      </c>
      <c r="I75" s="18">
        <f>$C75*'Pesi e Budget Iniziale'!$F$16+'Pesi e Budget Iniziale'!$F$17*'ATTACCANTI - GE'!D75+'ATTACCANTI - GE'!E75*'Pesi e Budget Iniziale'!$F$18+'Pesi e Budget Iniziale'!$F$19*'ATTACCANTI - GE'!F75+'ATTACCANTI - GE'!G75*'Pesi e Budget Iniziale'!$F$20+'Pesi e Budget Iniziale'!$F$21*'ATTACCANTI - GE'!H75+VLOOKUP(B75,SQUADRE!$A$2:$B$21,2,FALSE)*'Pesi e Budget Iniziale'!$F$22+'Pesi e Budget Iniziale'!$F$23*VLOOKUP(B75,'FATTORE CASA'!$A$2:$B$21,2,FALSE)+VLOOKUP(B75,ALLENATORE!$A$2:$B$21,2,FALSE)*'Pesi e Budget Iniziale'!$F$24</f>
        <v>71.36760000000001</v>
      </c>
      <c r="J75" s="19">
        <f t="shared" si="1"/>
        <v>-46.901167246169109</v>
      </c>
      <c r="K75" s="19">
        <f t="shared" si="0"/>
        <v>1</v>
      </c>
      <c r="L75" s="17"/>
      <c r="M75" s="17"/>
    </row>
    <row r="76" spans="1:13" ht="12.75" customHeight="1" x14ac:dyDescent="0.15">
      <c r="A76" s="10" t="s">
        <v>435</v>
      </c>
      <c r="B76" s="26" t="s">
        <v>98</v>
      </c>
      <c r="C76" s="26">
        <v>8</v>
      </c>
      <c r="D76" s="26">
        <v>5</v>
      </c>
      <c r="E76" s="26">
        <v>6</v>
      </c>
      <c r="F76" s="26">
        <v>6</v>
      </c>
      <c r="G76" s="26">
        <v>6</v>
      </c>
      <c r="H76" s="26">
        <v>5</v>
      </c>
      <c r="I76" s="18">
        <f>$C76*'Pesi e Budget Iniziale'!$F$16+'Pesi e Budget Iniziale'!$F$17*'ATTACCANTI - GE'!D76+'ATTACCANTI - GE'!E76*'Pesi e Budget Iniziale'!$F$18+'Pesi e Budget Iniziale'!$F$19*'ATTACCANTI - GE'!F76+'ATTACCANTI - GE'!G76*'Pesi e Budget Iniziale'!$F$20+'Pesi e Budget Iniziale'!$F$21*'ATTACCANTI - GE'!H76+VLOOKUP(B76,SQUADRE!$A$2:$B$21,2,FALSE)*'Pesi e Budget Iniziale'!$F$22+'Pesi e Budget Iniziale'!$F$23*VLOOKUP(B76,'FATTORE CASA'!$A$2:$B$21,2,FALSE)+VLOOKUP(B76,ALLENATORE!$A$2:$B$21,2,FALSE)*'Pesi e Budget Iniziale'!$F$24</f>
        <v>74.9572</v>
      </c>
      <c r="J76" s="19">
        <f t="shared" si="1"/>
        <v>-27.39831404811892</v>
      </c>
      <c r="K76" s="19">
        <f t="shared" si="0"/>
        <v>1</v>
      </c>
      <c r="L76" s="17"/>
      <c r="M76" s="17"/>
    </row>
    <row r="77" spans="1:13" ht="12.75" customHeight="1" x14ac:dyDescent="0.15">
      <c r="A77" s="10" t="s">
        <v>436</v>
      </c>
      <c r="B77" s="26" t="s">
        <v>59</v>
      </c>
      <c r="C77" s="26">
        <v>7</v>
      </c>
      <c r="D77" s="26">
        <v>5</v>
      </c>
      <c r="E77" s="26">
        <v>6</v>
      </c>
      <c r="F77" s="26">
        <v>6</v>
      </c>
      <c r="G77" s="26">
        <v>6</v>
      </c>
      <c r="H77" s="26">
        <v>6</v>
      </c>
      <c r="I77" s="18">
        <f>$C77*'Pesi e Budget Iniziale'!$F$16+'Pesi e Budget Iniziale'!$F$17*'ATTACCANTI - GE'!D77+'ATTACCANTI - GE'!E77*'Pesi e Budget Iniziale'!$F$18+'Pesi e Budget Iniziale'!$F$19*'ATTACCANTI - GE'!F77+'ATTACCANTI - GE'!G77*'Pesi e Budget Iniziale'!$F$20+'Pesi e Budget Iniziale'!$F$21*'ATTACCANTI - GE'!H77+VLOOKUP(B77,SQUADRE!$A$2:$B$21,2,FALSE)*'Pesi e Budget Iniziale'!$F$22+'Pesi e Budget Iniziale'!$F$23*VLOOKUP(B77,'FATTORE CASA'!$A$2:$B$21,2,FALSE)+VLOOKUP(B77,ALLENATORE!$A$2:$B$21,2,FALSE)*'Pesi e Budget Iniziale'!$F$24</f>
        <v>86.138900000000007</v>
      </c>
      <c r="J77" s="19">
        <f t="shared" si="1"/>
        <v>33.35359524668786</v>
      </c>
      <c r="K77" s="19">
        <f t="shared" si="0"/>
        <v>33.35359524668786</v>
      </c>
      <c r="L77" s="17"/>
      <c r="M77" s="17"/>
    </row>
    <row r="78" spans="1:13" ht="12.75" customHeight="1" x14ac:dyDescent="0.15">
      <c r="A78" s="10" t="s">
        <v>438</v>
      </c>
      <c r="B78" s="26" t="s">
        <v>142</v>
      </c>
      <c r="C78" s="26">
        <v>7</v>
      </c>
      <c r="D78" s="26">
        <v>5</v>
      </c>
      <c r="E78" s="26">
        <v>6</v>
      </c>
      <c r="F78" s="26">
        <v>6</v>
      </c>
      <c r="G78" s="26">
        <v>6</v>
      </c>
      <c r="H78" s="26">
        <v>6</v>
      </c>
      <c r="I78" s="18">
        <f>$C78*'Pesi e Budget Iniziale'!$F$16+'Pesi e Budget Iniziale'!$F$17*'ATTACCANTI - GE'!D78+'ATTACCANTI - GE'!E78*'Pesi e Budget Iniziale'!$F$18+'Pesi e Budget Iniziale'!$F$19*'ATTACCANTI - GE'!F78+'ATTACCANTI - GE'!G78*'Pesi e Budget Iniziale'!$F$20+'Pesi e Budget Iniziale'!$F$21*'ATTACCANTI - GE'!H78+VLOOKUP(B78,SQUADRE!$A$2:$B$21,2,FALSE)*'Pesi e Budget Iniziale'!$F$22+'Pesi e Budget Iniziale'!$F$23*VLOOKUP(B78,'FATTORE CASA'!$A$2:$B$21,2,FALSE)+VLOOKUP(B78,ALLENATORE!$A$2:$B$21,2,FALSE)*'Pesi e Budget Iniziale'!$F$24</f>
        <v>70.425900000000013</v>
      </c>
      <c r="J78" s="19">
        <f t="shared" si="1"/>
        <v>-52.017569312305682</v>
      </c>
      <c r="K78" s="19">
        <f t="shared" si="0"/>
        <v>1</v>
      </c>
      <c r="L78" s="17"/>
      <c r="M78" s="17"/>
    </row>
    <row r="79" spans="1:13" ht="12.75" customHeight="1" x14ac:dyDescent="0.15">
      <c r="A79" s="10" t="s">
        <v>439</v>
      </c>
      <c r="B79" s="26" t="s">
        <v>121</v>
      </c>
      <c r="C79" s="26">
        <v>7</v>
      </c>
      <c r="D79" s="26">
        <v>5</v>
      </c>
      <c r="E79" s="26">
        <v>5</v>
      </c>
      <c r="F79" s="26">
        <v>6</v>
      </c>
      <c r="G79" s="26">
        <v>7</v>
      </c>
      <c r="H79" s="26">
        <v>6</v>
      </c>
      <c r="I79" s="18">
        <f>$C79*'Pesi e Budget Iniziale'!$F$16+'Pesi e Budget Iniziale'!$F$17*'ATTACCANTI - GE'!D79+'ATTACCANTI - GE'!E79*'Pesi e Budget Iniziale'!$F$18+'Pesi e Budget Iniziale'!$F$19*'ATTACCANTI - GE'!F79+'ATTACCANTI - GE'!G79*'Pesi e Budget Iniziale'!$F$20+'Pesi e Budget Iniziale'!$F$21*'ATTACCANTI - GE'!H79+VLOOKUP(B79,SQUADRE!$A$2:$B$21,2,FALSE)*'Pesi e Budget Iniziale'!$F$22+'Pesi e Budget Iniziale'!$F$23*VLOOKUP(B79,'FATTORE CASA'!$A$2:$B$21,2,FALSE)+VLOOKUP(B79,ALLENATORE!$A$2:$B$21,2,FALSE)*'Pesi e Budget Iniziale'!$F$24</f>
        <v>74.241699999999994</v>
      </c>
      <c r="J79" s="19">
        <f t="shared" si="1"/>
        <v>-31.285736452622245</v>
      </c>
      <c r="K79" s="19">
        <f t="shared" si="0"/>
        <v>1</v>
      </c>
      <c r="L79" s="17"/>
      <c r="M79" s="17"/>
    </row>
    <row r="80" spans="1:13" ht="12.75" customHeight="1" x14ac:dyDescent="0.15">
      <c r="A80" s="10" t="s">
        <v>442</v>
      </c>
      <c r="B80" s="26" t="s">
        <v>142</v>
      </c>
      <c r="C80" s="26">
        <v>7</v>
      </c>
      <c r="D80" s="26">
        <v>6</v>
      </c>
      <c r="E80" s="26">
        <v>5</v>
      </c>
      <c r="F80" s="26">
        <v>6</v>
      </c>
      <c r="G80" s="26">
        <v>6</v>
      </c>
      <c r="H80" s="26">
        <v>6</v>
      </c>
      <c r="I80" s="18">
        <f>$C80*'Pesi e Budget Iniziale'!$F$16+'Pesi e Budget Iniziale'!$F$17*'ATTACCANTI - GE'!D80+'ATTACCANTI - GE'!E80*'Pesi e Budget Iniziale'!$F$18+'Pesi e Budget Iniziale'!$F$19*'ATTACCANTI - GE'!F80+'ATTACCANTI - GE'!G80*'Pesi e Budget Iniziale'!$F$20+'Pesi e Budget Iniziale'!$F$21*'ATTACCANTI - GE'!H80+VLOOKUP(B80,SQUADRE!$A$2:$B$21,2,FALSE)*'Pesi e Budget Iniziale'!$F$22+'Pesi e Budget Iniziale'!$F$23*VLOOKUP(B80,'FATTORE CASA'!$A$2:$B$21,2,FALSE)+VLOOKUP(B80,ALLENATORE!$A$2:$B$21,2,FALSE)*'Pesi e Budget Iniziale'!$F$24</f>
        <v>71.063400000000016</v>
      </c>
      <c r="J80" s="19">
        <f t="shared" si="1"/>
        <v>-48.55393299802077</v>
      </c>
      <c r="K80" s="19">
        <f t="shared" si="0"/>
        <v>1</v>
      </c>
      <c r="L80" s="17"/>
      <c r="M80" s="17"/>
    </row>
    <row r="81" spans="1:13" ht="12.75" customHeight="1" x14ac:dyDescent="0.15">
      <c r="A81" s="10" t="s">
        <v>443</v>
      </c>
      <c r="B81" s="26" t="s">
        <v>107</v>
      </c>
      <c r="C81" s="26">
        <v>7</v>
      </c>
      <c r="D81" s="26">
        <v>5</v>
      </c>
      <c r="E81" s="26">
        <v>6</v>
      </c>
      <c r="F81" s="26">
        <v>6</v>
      </c>
      <c r="G81" s="26">
        <v>6</v>
      </c>
      <c r="H81" s="26">
        <v>5</v>
      </c>
      <c r="I81" s="18">
        <f>$C81*'Pesi e Budget Iniziale'!$F$16+'Pesi e Budget Iniziale'!$F$17*'ATTACCANTI - GE'!D81+'ATTACCANTI - GE'!E81*'Pesi e Budget Iniziale'!$F$18+'Pesi e Budget Iniziale'!$F$19*'ATTACCANTI - GE'!F81+'ATTACCANTI - GE'!G81*'Pesi e Budget Iniziale'!$F$20+'Pesi e Budget Iniziale'!$F$21*'ATTACCANTI - GE'!H81+VLOOKUP(B81,SQUADRE!$A$2:$B$21,2,FALSE)*'Pesi e Budget Iniziale'!$F$22+'Pesi e Budget Iniziale'!$F$23*VLOOKUP(B81,'FATTORE CASA'!$A$2:$B$21,2,FALSE)+VLOOKUP(B81,ALLENATORE!$A$2:$B$21,2,FALSE)*'Pesi e Budget Iniziale'!$F$24</f>
        <v>68.209900000000005</v>
      </c>
      <c r="J81" s="19">
        <f t="shared" si="1"/>
        <v>-64.0574407985101</v>
      </c>
      <c r="K81" s="19">
        <f t="shared" si="0"/>
        <v>1</v>
      </c>
      <c r="L81" s="17"/>
      <c r="M81" s="17"/>
    </row>
    <row r="82" spans="1:13" ht="12.75" customHeight="1" x14ac:dyDescent="0.15">
      <c r="A82" s="10" t="s">
        <v>446</v>
      </c>
      <c r="B82" s="26" t="s">
        <v>102</v>
      </c>
      <c r="C82" s="26">
        <v>7</v>
      </c>
      <c r="D82" s="26">
        <v>5</v>
      </c>
      <c r="E82" s="26">
        <v>6</v>
      </c>
      <c r="F82" s="26">
        <v>6</v>
      </c>
      <c r="G82" s="26">
        <v>6</v>
      </c>
      <c r="H82" s="26">
        <v>5</v>
      </c>
      <c r="I82" s="18">
        <f>$C82*'Pesi e Budget Iniziale'!$F$16+'Pesi e Budget Iniziale'!$F$17*'ATTACCANTI - GE'!D82+'ATTACCANTI - GE'!E82*'Pesi e Budget Iniziale'!$F$18+'Pesi e Budget Iniziale'!$F$19*'ATTACCANTI - GE'!F82+'ATTACCANTI - GE'!G82*'Pesi e Budget Iniziale'!$F$20+'Pesi e Budget Iniziale'!$F$21*'ATTACCANTI - GE'!H82+VLOOKUP(B82,SQUADRE!$A$2:$B$21,2,FALSE)*'Pesi e Budget Iniziale'!$F$22+'Pesi e Budget Iniziale'!$F$23*VLOOKUP(B82,'FATTORE CASA'!$A$2:$B$21,2,FALSE)+VLOOKUP(B82,ALLENATORE!$A$2:$B$21,2,FALSE)*'Pesi e Budget Iniziale'!$F$24</f>
        <v>69.926899999999989</v>
      </c>
      <c r="J82" s="19">
        <f t="shared" si="1"/>
        <v>-54.728713658702901</v>
      </c>
      <c r="K82" s="19">
        <f t="shared" si="0"/>
        <v>1</v>
      </c>
      <c r="L82" s="17"/>
      <c r="M82" s="17"/>
    </row>
    <row r="83" spans="1:13" ht="12.75" customHeight="1" x14ac:dyDescent="0.15">
      <c r="A83" s="10" t="s">
        <v>447</v>
      </c>
      <c r="B83" s="26" t="s">
        <v>130</v>
      </c>
      <c r="C83" s="26">
        <v>6</v>
      </c>
      <c r="D83" s="26">
        <v>6</v>
      </c>
      <c r="E83" s="26">
        <v>6</v>
      </c>
      <c r="F83" s="26">
        <v>5</v>
      </c>
      <c r="G83" s="26">
        <v>7</v>
      </c>
      <c r="H83" s="26">
        <v>5</v>
      </c>
      <c r="I83" s="18">
        <f>$C83*'Pesi e Budget Iniziale'!$F$16+'Pesi e Budget Iniziale'!$F$17*'ATTACCANTI - GE'!D83+'ATTACCANTI - GE'!E83*'Pesi e Budget Iniziale'!$F$18+'Pesi e Budget Iniziale'!$F$19*'ATTACCANTI - GE'!F83+'ATTACCANTI - GE'!G83*'Pesi e Budget Iniziale'!$F$20+'Pesi e Budget Iniziale'!$F$21*'ATTACCANTI - GE'!H83+VLOOKUP(B83,SQUADRE!$A$2:$B$21,2,FALSE)*'Pesi e Budget Iniziale'!$F$22+'Pesi e Budget Iniziale'!$F$23*VLOOKUP(B83,'FATTORE CASA'!$A$2:$B$21,2,FALSE)+VLOOKUP(B83,ALLENATORE!$A$2:$B$21,2,FALSE)*'Pesi e Budget Iniziale'!$F$24</f>
        <v>65.566900000000004</v>
      </c>
      <c r="J83" s="19">
        <f t="shared" si="1"/>
        <v>-78.417269470910043</v>
      </c>
      <c r="K83" s="19">
        <f t="shared" si="0"/>
        <v>1</v>
      </c>
      <c r="L83" s="17"/>
      <c r="M83" s="17"/>
    </row>
    <row r="84" spans="1:13" ht="12.75" customHeight="1" x14ac:dyDescent="0.15">
      <c r="A84" s="10" t="s">
        <v>450</v>
      </c>
      <c r="B84" s="26" t="s">
        <v>90</v>
      </c>
      <c r="C84" s="26">
        <v>7</v>
      </c>
      <c r="D84" s="26">
        <v>5</v>
      </c>
      <c r="E84" s="26">
        <v>6</v>
      </c>
      <c r="F84" s="26">
        <v>5</v>
      </c>
      <c r="G84" s="26">
        <v>7</v>
      </c>
      <c r="H84" s="26">
        <v>5</v>
      </c>
      <c r="I84" s="18">
        <f>$C84*'Pesi e Budget Iniziale'!$F$16+'Pesi e Budget Iniziale'!$F$17*'ATTACCANTI - GE'!D84+'ATTACCANTI - GE'!E84*'Pesi e Budget Iniziale'!$F$18+'Pesi e Budget Iniziale'!$F$19*'ATTACCANTI - GE'!F84+'ATTACCANTI - GE'!G84*'Pesi e Budget Iniziale'!$F$20+'Pesi e Budget Iniziale'!$F$21*'ATTACCANTI - GE'!H84+VLOOKUP(B84,SQUADRE!$A$2:$B$21,2,FALSE)*'Pesi e Budget Iniziale'!$F$22+'Pesi e Budget Iniziale'!$F$23*VLOOKUP(B84,'FATTORE CASA'!$A$2:$B$21,2,FALSE)+VLOOKUP(B84,ALLENATORE!$A$2:$B$21,2,FALSE)*'Pesi e Budget Iniziale'!$F$24</f>
        <v>77.911200000000008</v>
      </c>
      <c r="J84" s="19">
        <f t="shared" si="1"/>
        <v>-11.348774169848213</v>
      </c>
      <c r="K84" s="19">
        <f t="shared" si="0"/>
        <v>1</v>
      </c>
      <c r="L84" s="17"/>
      <c r="M84" s="17"/>
    </row>
    <row r="85" spans="1:13" ht="12.75" customHeight="1" x14ac:dyDescent="0.15">
      <c r="A85" s="10" t="s">
        <v>451</v>
      </c>
      <c r="B85" s="26" t="s">
        <v>102</v>
      </c>
      <c r="C85" s="26">
        <v>8</v>
      </c>
      <c r="D85" s="26">
        <v>5</v>
      </c>
      <c r="E85" s="26">
        <v>6</v>
      </c>
      <c r="F85" s="26">
        <v>6</v>
      </c>
      <c r="G85" s="26">
        <v>5</v>
      </c>
      <c r="H85" s="26">
        <v>5</v>
      </c>
      <c r="I85" s="18">
        <f>$C85*'Pesi e Budget Iniziale'!$F$16+'Pesi e Budget Iniziale'!$F$17*'ATTACCANTI - GE'!D85+'ATTACCANTI - GE'!E85*'Pesi e Budget Iniziale'!$F$18+'Pesi e Budget Iniziale'!$F$19*'ATTACCANTI - GE'!F85+'ATTACCANTI - GE'!G85*'Pesi e Budget Iniziale'!$F$20+'Pesi e Budget Iniziale'!$F$21*'ATTACCANTI - GE'!H85+VLOOKUP(B85,SQUADRE!$A$2:$B$21,2,FALSE)*'Pesi e Budget Iniziale'!$F$22+'Pesi e Budget Iniziale'!$F$23*VLOOKUP(B85,'FATTORE CASA'!$A$2:$B$21,2,FALSE)+VLOOKUP(B85,ALLENATORE!$A$2:$B$21,2,FALSE)*'Pesi e Budget Iniziale'!$F$24</f>
        <v>70.126899999999992</v>
      </c>
      <c r="J85" s="19">
        <f t="shared" si="1"/>
        <v>-53.642082658142897</v>
      </c>
      <c r="K85" s="19">
        <f t="shared" si="0"/>
        <v>1</v>
      </c>
      <c r="L85" s="17"/>
      <c r="M85" s="17"/>
    </row>
    <row r="86" spans="1:13" ht="12.75" customHeight="1" x14ac:dyDescent="0.15">
      <c r="A86" s="10" t="s">
        <v>453</v>
      </c>
      <c r="B86" s="26" t="s">
        <v>85</v>
      </c>
      <c r="C86" s="26">
        <v>7</v>
      </c>
      <c r="D86" s="26">
        <v>6</v>
      </c>
      <c r="E86" s="26">
        <v>6</v>
      </c>
      <c r="F86" s="26">
        <v>5</v>
      </c>
      <c r="G86" s="26">
        <v>6</v>
      </c>
      <c r="H86" s="26">
        <v>5</v>
      </c>
      <c r="I86" s="18">
        <f>$C86*'Pesi e Budget Iniziale'!$F$16+'Pesi e Budget Iniziale'!$F$17*'ATTACCANTI - GE'!D86+'ATTACCANTI - GE'!E86*'Pesi e Budget Iniziale'!$F$18+'Pesi e Budget Iniziale'!$F$19*'ATTACCANTI - GE'!F86+'ATTACCANTI - GE'!G86*'Pesi e Budget Iniziale'!$F$20+'Pesi e Budget Iniziale'!$F$21*'ATTACCANTI - GE'!H86+VLOOKUP(B86,SQUADRE!$A$2:$B$21,2,FALSE)*'Pesi e Budget Iniziale'!$F$22+'Pesi e Budget Iniziale'!$F$23*VLOOKUP(B86,'FATTORE CASA'!$A$2:$B$21,2,FALSE)+VLOOKUP(B86,ALLENATORE!$A$2:$B$21,2,FALSE)*'Pesi e Budget Iniziale'!$F$24</f>
        <v>72.367400000000004</v>
      </c>
      <c r="J86" s="19">
        <f t="shared" si="1"/>
        <v>-41.469098874369877</v>
      </c>
      <c r="K86" s="19">
        <f t="shared" si="0"/>
        <v>1</v>
      </c>
      <c r="L86" s="17"/>
      <c r="M86" s="17"/>
    </row>
    <row r="87" spans="1:13" ht="12.75" customHeight="1" x14ac:dyDescent="0.15">
      <c r="A87" s="10" t="s">
        <v>455</v>
      </c>
      <c r="B87" s="26" t="s">
        <v>107</v>
      </c>
      <c r="C87" s="26">
        <v>6</v>
      </c>
      <c r="D87" s="26">
        <v>5</v>
      </c>
      <c r="E87" s="26">
        <v>6</v>
      </c>
      <c r="F87" s="26">
        <v>6</v>
      </c>
      <c r="G87" s="26">
        <v>6</v>
      </c>
      <c r="H87" s="26">
        <v>5</v>
      </c>
      <c r="I87" s="18">
        <f>$C87*'Pesi e Budget Iniziale'!$F$16+'Pesi e Budget Iniziale'!$F$17*'ATTACCANTI - GE'!D87+'ATTACCANTI - GE'!E87*'Pesi e Budget Iniziale'!$F$18+'Pesi e Budget Iniziale'!$F$19*'ATTACCANTI - GE'!F87+'ATTACCANTI - GE'!G87*'Pesi e Budget Iniziale'!$F$20+'Pesi e Budget Iniziale'!$F$21*'ATTACCANTI - GE'!H87+VLOOKUP(B87,SQUADRE!$A$2:$B$21,2,FALSE)*'Pesi e Budget Iniziale'!$F$22+'Pesi e Budget Iniziale'!$F$23*VLOOKUP(B87,'FATTORE CASA'!$A$2:$B$21,2,FALSE)+VLOOKUP(B87,ALLENATORE!$A$2:$B$21,2,FALSE)*'Pesi e Budget Iniziale'!$F$24</f>
        <v>66.676600000000008</v>
      </c>
      <c r="J87" s="19">
        <f t="shared" si="1"/>
        <v>-72.388097364303036</v>
      </c>
      <c r="K87" s="19">
        <f t="shared" si="0"/>
        <v>1</v>
      </c>
      <c r="L87" s="17"/>
      <c r="M87" s="17"/>
    </row>
    <row r="88" spans="1:13" ht="12.75" customHeight="1" x14ac:dyDescent="0.15">
      <c r="A88" s="10" t="s">
        <v>457</v>
      </c>
      <c r="B88" s="26" t="s">
        <v>102</v>
      </c>
      <c r="C88" s="26">
        <v>6</v>
      </c>
      <c r="D88" s="26">
        <v>5</v>
      </c>
      <c r="E88" s="26">
        <v>6</v>
      </c>
      <c r="F88" s="26">
        <v>6</v>
      </c>
      <c r="G88" s="26">
        <v>6</v>
      </c>
      <c r="H88" s="26">
        <v>5</v>
      </c>
      <c r="I88" s="18">
        <f>$C88*'Pesi e Budget Iniziale'!$F$16+'Pesi e Budget Iniziale'!$F$17*'ATTACCANTI - GE'!D88+'ATTACCANTI - GE'!E88*'Pesi e Budget Iniziale'!$F$18+'Pesi e Budget Iniziale'!$F$19*'ATTACCANTI - GE'!F88+'ATTACCANTI - GE'!G88*'Pesi e Budget Iniziale'!$F$20+'Pesi e Budget Iniziale'!$F$21*'ATTACCANTI - GE'!H88+VLOOKUP(B88,SQUADRE!$A$2:$B$21,2,FALSE)*'Pesi e Budget Iniziale'!$F$22+'Pesi e Budget Iniziale'!$F$23*VLOOKUP(B88,'FATTORE CASA'!$A$2:$B$21,2,FALSE)+VLOOKUP(B88,ALLENATORE!$A$2:$B$21,2,FALSE)*'Pesi e Budget Iniziale'!$F$24</f>
        <v>68.393599999999992</v>
      </c>
      <c r="J88" s="19">
        <f t="shared" si="1"/>
        <v>-63.059370224495837</v>
      </c>
      <c r="K88" s="19">
        <f t="shared" si="0"/>
        <v>1</v>
      </c>
      <c r="L88" s="17"/>
      <c r="M88" s="17"/>
    </row>
    <row r="89" spans="1:13" ht="12.75" customHeight="1" x14ac:dyDescent="0.15">
      <c r="A89" s="10" t="s">
        <v>460</v>
      </c>
      <c r="B89" s="26" t="s">
        <v>121</v>
      </c>
      <c r="C89" s="26">
        <v>8</v>
      </c>
      <c r="D89" s="26">
        <v>5</v>
      </c>
      <c r="E89" s="26">
        <v>5</v>
      </c>
      <c r="F89" s="26">
        <v>4</v>
      </c>
      <c r="G89" s="26">
        <v>7</v>
      </c>
      <c r="H89" s="26">
        <v>5</v>
      </c>
      <c r="I89" s="18">
        <f>$C89*'Pesi e Budget Iniziale'!$F$16+'Pesi e Budget Iniziale'!$F$17*'ATTACCANTI - GE'!D89+'ATTACCANTI - GE'!E89*'Pesi e Budget Iniziale'!$F$18+'Pesi e Budget Iniziale'!$F$19*'ATTACCANTI - GE'!F89+'ATTACCANTI - GE'!G89*'Pesi e Budget Iniziale'!$F$20+'Pesi e Budget Iniziale'!$F$21*'ATTACCANTI - GE'!H89+VLOOKUP(B89,SQUADRE!$A$2:$B$21,2,FALSE)*'Pesi e Budget Iniziale'!$F$22+'Pesi e Budget Iniziale'!$F$23*VLOOKUP(B89,'FATTORE CASA'!$A$2:$B$21,2,FALSE)+VLOOKUP(B89,ALLENATORE!$A$2:$B$21,2,FALSE)*'Pesi e Budget Iniziale'!$F$24</f>
        <v>70.45</v>
      </c>
      <c r="J89" s="19">
        <f t="shared" si="1"/>
        <v>-51.886630276738231</v>
      </c>
      <c r="K89" s="19">
        <f t="shared" si="0"/>
        <v>1</v>
      </c>
      <c r="L89" s="17"/>
      <c r="M89" s="17"/>
    </row>
    <row r="90" spans="1:13" ht="12.75" customHeight="1" x14ac:dyDescent="0.15">
      <c r="A90" s="10" t="s">
        <v>461</v>
      </c>
      <c r="B90" s="26" t="s">
        <v>117</v>
      </c>
      <c r="C90" s="26">
        <v>8</v>
      </c>
      <c r="D90" s="26">
        <v>4</v>
      </c>
      <c r="E90" s="26">
        <v>6</v>
      </c>
      <c r="F90" s="26">
        <v>6</v>
      </c>
      <c r="G90" s="26">
        <v>6</v>
      </c>
      <c r="H90" s="26">
        <v>4</v>
      </c>
      <c r="I90" s="18">
        <f>$C90*'Pesi e Budget Iniziale'!$F$16+'Pesi e Budget Iniziale'!$F$17*'ATTACCANTI - GE'!D90+'ATTACCANTI - GE'!E90*'Pesi e Budget Iniziale'!$F$18+'Pesi e Budget Iniziale'!$F$19*'ATTACCANTI - GE'!F90+'ATTACCANTI - GE'!G90*'Pesi e Budget Iniziale'!$F$20+'Pesi e Budget Iniziale'!$F$21*'ATTACCANTI - GE'!H90+VLOOKUP(B90,SQUADRE!$A$2:$B$21,2,FALSE)*'Pesi e Budget Iniziale'!$F$22+'Pesi e Budget Iniziale'!$F$23*VLOOKUP(B90,'FATTORE CASA'!$A$2:$B$21,2,FALSE)+VLOOKUP(B90,ALLENATORE!$A$2:$B$21,2,FALSE)*'Pesi e Budget Iniziale'!$F$24</f>
        <v>74.854199999999992</v>
      </c>
      <c r="J90" s="19">
        <f t="shared" si="1"/>
        <v>-27.957929013407352</v>
      </c>
      <c r="K90" s="19">
        <f t="shared" si="0"/>
        <v>1</v>
      </c>
      <c r="L90" s="17"/>
      <c r="M90" s="17"/>
    </row>
    <row r="91" spans="1:13" ht="12.75" customHeight="1" x14ac:dyDescent="0.15">
      <c r="A91" s="10" t="s">
        <v>464</v>
      </c>
      <c r="B91" s="26" t="s">
        <v>139</v>
      </c>
      <c r="C91" s="26">
        <v>8</v>
      </c>
      <c r="D91" s="26">
        <v>4</v>
      </c>
      <c r="E91" s="26">
        <v>6</v>
      </c>
      <c r="F91" s="26">
        <v>6</v>
      </c>
      <c r="G91" s="26">
        <v>6</v>
      </c>
      <c r="H91" s="26">
        <v>4</v>
      </c>
      <c r="I91" s="18">
        <f>$C91*'Pesi e Budget Iniziale'!$F$16+'Pesi e Budget Iniziale'!$F$17*'ATTACCANTI - GE'!D91+'ATTACCANTI - GE'!E91*'Pesi e Budget Iniziale'!$F$18+'Pesi e Budget Iniziale'!$F$19*'ATTACCANTI - GE'!F91+'ATTACCANTI - GE'!G91*'Pesi e Budget Iniziale'!$F$20+'Pesi e Budget Iniziale'!$F$21*'ATTACCANTI - GE'!H91+VLOOKUP(B91,SQUADRE!$A$2:$B$21,2,FALSE)*'Pesi e Budget Iniziale'!$F$22+'Pesi e Budget Iniziale'!$F$23*VLOOKUP(B91,'FATTORE CASA'!$A$2:$B$21,2,FALSE)+VLOOKUP(B91,ALLENATORE!$A$2:$B$21,2,FALSE)*'Pesi e Budget Iniziale'!$F$24</f>
        <v>62.782200000000003</v>
      </c>
      <c r="J91" s="19">
        <f t="shared" si="1"/>
        <v>-93.546976207206654</v>
      </c>
      <c r="K91" s="19">
        <f t="shared" si="0"/>
        <v>1</v>
      </c>
      <c r="L91" s="17"/>
      <c r="M91" s="17"/>
    </row>
    <row r="92" spans="1:13" ht="12.75" customHeight="1" x14ac:dyDescent="0.15">
      <c r="A92" s="10" t="s">
        <v>465</v>
      </c>
      <c r="B92" s="26" t="s">
        <v>75</v>
      </c>
      <c r="C92" s="26">
        <v>8</v>
      </c>
      <c r="D92" s="26">
        <v>4</v>
      </c>
      <c r="E92" s="26">
        <v>5</v>
      </c>
      <c r="F92" s="26">
        <v>7</v>
      </c>
      <c r="G92" s="26">
        <v>7</v>
      </c>
      <c r="H92" s="26">
        <v>3</v>
      </c>
      <c r="I92" s="18">
        <f>$C92*'Pesi e Budget Iniziale'!$F$16+'Pesi e Budget Iniziale'!$F$17*'ATTACCANTI - GE'!D92+'ATTACCANTI - GE'!E92*'Pesi e Budget Iniziale'!$F$18+'Pesi e Budget Iniziale'!$F$19*'ATTACCANTI - GE'!F92+'ATTACCANTI - GE'!G92*'Pesi e Budget Iniziale'!$F$20+'Pesi e Budget Iniziale'!$F$21*'ATTACCANTI - GE'!H92+VLOOKUP(B92,SQUADRE!$A$2:$B$21,2,FALSE)*'Pesi e Budget Iniziale'!$F$22+'Pesi e Budget Iniziale'!$F$23*VLOOKUP(B92,'FATTORE CASA'!$A$2:$B$21,2,FALSE)+VLOOKUP(B92,ALLENATORE!$A$2:$B$21,2,FALSE)*'Pesi e Budget Iniziale'!$F$24</f>
        <v>70.066500000000005</v>
      </c>
      <c r="J92" s="19">
        <f t="shared" si="1"/>
        <v>-53.970245220311938</v>
      </c>
      <c r="K92" s="19">
        <f t="shared" si="0"/>
        <v>1</v>
      </c>
      <c r="L92" s="17"/>
      <c r="M92" s="15"/>
    </row>
    <row r="93" spans="1:13" ht="12.75" customHeight="1" x14ac:dyDescent="0.15">
      <c r="A93" s="10" t="s">
        <v>466</v>
      </c>
      <c r="B93" s="26" t="s">
        <v>90</v>
      </c>
      <c r="C93" s="26">
        <v>8</v>
      </c>
      <c r="D93" s="26">
        <v>4</v>
      </c>
      <c r="E93" s="26">
        <v>6</v>
      </c>
      <c r="F93" s="26">
        <v>5</v>
      </c>
      <c r="G93" s="26">
        <v>7</v>
      </c>
      <c r="H93" s="26">
        <v>4</v>
      </c>
      <c r="I93" s="18">
        <f>$C93*'Pesi e Budget Iniziale'!$F$16+'Pesi e Budget Iniziale'!$F$17*'ATTACCANTI - GE'!D93+'ATTACCANTI - GE'!E93*'Pesi e Budget Iniziale'!$F$18+'Pesi e Budget Iniziale'!$F$19*'ATTACCANTI - GE'!F93+'ATTACCANTI - GE'!G93*'Pesi e Budget Iniziale'!$F$20+'Pesi e Budget Iniziale'!$F$21*'ATTACCANTI - GE'!H93+VLOOKUP(B93,SQUADRE!$A$2:$B$21,2,FALSE)*'Pesi e Budget Iniziale'!$F$22+'Pesi e Budget Iniziale'!$F$23*VLOOKUP(B93,'FATTORE CASA'!$A$2:$B$21,2,FALSE)+VLOOKUP(B93,ALLENATORE!$A$2:$B$21,2,FALSE)*'Pesi e Budget Iniziale'!$F$24</f>
        <v>75.807000000000016</v>
      </c>
      <c r="J93" s="19">
        <f t="shared" si="1"/>
        <v>-22.781218926739569</v>
      </c>
      <c r="K93" s="19">
        <f t="shared" si="0"/>
        <v>1</v>
      </c>
      <c r="L93" s="17"/>
      <c r="M93" s="17"/>
    </row>
    <row r="94" spans="1:13" ht="12.75" customHeight="1" x14ac:dyDescent="0.15">
      <c r="A94" s="10" t="s">
        <v>469</v>
      </c>
      <c r="B94" s="26" t="s">
        <v>73</v>
      </c>
      <c r="C94" s="26">
        <v>8</v>
      </c>
      <c r="D94" s="26">
        <v>4</v>
      </c>
      <c r="E94" s="26">
        <v>6</v>
      </c>
      <c r="F94" s="26">
        <v>6</v>
      </c>
      <c r="G94" s="26">
        <v>6</v>
      </c>
      <c r="H94" s="26">
        <v>4</v>
      </c>
      <c r="I94" s="18">
        <f>$C94*'Pesi e Budget Iniziale'!$F$16+'Pesi e Budget Iniziale'!$F$17*'ATTACCANTI - GE'!D94+'ATTACCANTI - GE'!E94*'Pesi e Budget Iniziale'!$F$18+'Pesi e Budget Iniziale'!$F$19*'ATTACCANTI - GE'!F94+'ATTACCANTI - GE'!G94*'Pesi e Budget Iniziale'!$F$20+'Pesi e Budget Iniziale'!$F$21*'ATTACCANTI - GE'!H94+VLOOKUP(B94,SQUADRE!$A$2:$B$21,2,FALSE)*'Pesi e Budget Iniziale'!$F$22+'Pesi e Budget Iniziale'!$F$23*VLOOKUP(B94,'FATTORE CASA'!$A$2:$B$21,2,FALSE)+VLOOKUP(B94,ALLENATORE!$A$2:$B$21,2,FALSE)*'Pesi e Budget Iniziale'!$F$24</f>
        <v>76.623199999999997</v>
      </c>
      <c r="J94" s="19">
        <f t="shared" si="1"/>
        <v>-18.346677813454448</v>
      </c>
      <c r="K94" s="19">
        <f t="shared" si="0"/>
        <v>1</v>
      </c>
      <c r="L94" s="17"/>
      <c r="M94" s="17"/>
    </row>
    <row r="95" spans="1:13" ht="12.75" customHeight="1" x14ac:dyDescent="0.15">
      <c r="A95" s="10" t="s">
        <v>471</v>
      </c>
      <c r="B95" s="26" t="s">
        <v>130</v>
      </c>
      <c r="C95" s="26">
        <v>7</v>
      </c>
      <c r="D95" s="26">
        <v>5</v>
      </c>
      <c r="E95" s="26">
        <v>5</v>
      </c>
      <c r="F95" s="26">
        <v>5</v>
      </c>
      <c r="G95" s="26">
        <v>7</v>
      </c>
      <c r="H95" s="26">
        <v>5</v>
      </c>
      <c r="I95" s="18">
        <f>$C95*'Pesi e Budget Iniziale'!$F$16+'Pesi e Budget Iniziale'!$F$17*'ATTACCANTI - GE'!D95+'ATTACCANTI - GE'!E95*'Pesi e Budget Iniziale'!$F$18+'Pesi e Budget Iniziale'!$F$19*'ATTACCANTI - GE'!F95+'ATTACCANTI - GE'!G95*'Pesi e Budget Iniziale'!$F$20+'Pesi e Budget Iniziale'!$F$21*'ATTACCANTI - GE'!H95+VLOOKUP(B95,SQUADRE!$A$2:$B$21,2,FALSE)*'Pesi e Budget Iniziale'!$F$22+'Pesi e Budget Iniziale'!$F$23*VLOOKUP(B95,'FATTORE CASA'!$A$2:$B$21,2,FALSE)+VLOOKUP(B95,ALLENATORE!$A$2:$B$21,2,FALSE)*'Pesi e Budget Iniziale'!$F$24</f>
        <v>64.062700000000007</v>
      </c>
      <c r="J95" s="19">
        <f t="shared" si="1"/>
        <v>-86.589821226121472</v>
      </c>
      <c r="K95" s="19">
        <f t="shared" si="0"/>
        <v>1</v>
      </c>
      <c r="L95" s="17"/>
      <c r="M95" s="17"/>
    </row>
    <row r="96" spans="1:13" ht="12.75" customHeight="1" x14ac:dyDescent="0.15">
      <c r="A96" s="10" t="s">
        <v>473</v>
      </c>
      <c r="B96" s="26" t="s">
        <v>90</v>
      </c>
      <c r="C96" s="26">
        <v>7</v>
      </c>
      <c r="D96" s="26">
        <v>4</v>
      </c>
      <c r="E96" s="26">
        <v>6</v>
      </c>
      <c r="F96" s="26">
        <v>5</v>
      </c>
      <c r="G96" s="26">
        <v>7</v>
      </c>
      <c r="H96" s="26">
        <v>4</v>
      </c>
      <c r="I96" s="18">
        <f>$C96*'Pesi e Budget Iniziale'!$F$16+'Pesi e Budget Iniziale'!$F$17*'ATTACCANTI - GE'!D96+'ATTACCANTI - GE'!E96*'Pesi e Budget Iniziale'!$F$18+'Pesi e Budget Iniziale'!$F$19*'ATTACCANTI - GE'!F96+'ATTACCANTI - GE'!G96*'Pesi e Budget Iniziale'!$F$20+'Pesi e Budget Iniziale'!$F$21*'ATTACCANTI - GE'!H96+VLOOKUP(B96,SQUADRE!$A$2:$B$21,2,FALSE)*'Pesi e Budget Iniziale'!$F$22+'Pesi e Budget Iniziale'!$F$23*VLOOKUP(B96,'FATTORE CASA'!$A$2:$B$21,2,FALSE)+VLOOKUP(B96,ALLENATORE!$A$2:$B$21,2,FALSE)*'Pesi e Budget Iniziale'!$F$24</f>
        <v>74.273700000000019</v>
      </c>
      <c r="J96" s="19">
        <f t="shared" si="1"/>
        <v>-31.111875492532505</v>
      </c>
      <c r="K96" s="19">
        <f t="shared" si="0"/>
        <v>1</v>
      </c>
      <c r="L96" s="17"/>
      <c r="M96" s="17"/>
    </row>
    <row r="97" spans="1:13" ht="12.75" customHeight="1" x14ac:dyDescent="0.15">
      <c r="A97" s="10" t="s">
        <v>475</v>
      </c>
      <c r="B97" s="26" t="s">
        <v>102</v>
      </c>
      <c r="C97" s="26">
        <v>8</v>
      </c>
      <c r="D97" s="26">
        <v>5</v>
      </c>
      <c r="E97" s="26">
        <v>5</v>
      </c>
      <c r="F97" s="26">
        <v>5</v>
      </c>
      <c r="G97" s="26">
        <v>5</v>
      </c>
      <c r="H97" s="26">
        <v>5</v>
      </c>
      <c r="I97" s="18">
        <f>$C97*'Pesi e Budget Iniziale'!$F$16+'Pesi e Budget Iniziale'!$F$17*'ATTACCANTI - GE'!D97+'ATTACCANTI - GE'!E97*'Pesi e Budget Iniziale'!$F$18+'Pesi e Budget Iniziale'!$F$19*'ATTACCANTI - GE'!F97+'ATTACCANTI - GE'!G97*'Pesi e Budget Iniziale'!$F$20+'Pesi e Budget Iniziale'!$F$21*'ATTACCANTI - GE'!H97+VLOOKUP(B97,SQUADRE!$A$2:$B$21,2,FALSE)*'Pesi e Budget Iniziale'!$F$22+'Pesi e Budget Iniziale'!$F$23*VLOOKUP(B97,'FATTORE CASA'!$A$2:$B$21,2,FALSE)+VLOOKUP(B97,ALLENATORE!$A$2:$B$21,2,FALSE)*'Pesi e Budget Iniziale'!$F$24</f>
        <v>67.164400000000001</v>
      </c>
      <c r="J97" s="19">
        <f t="shared" si="1"/>
        <v>-69.737804353937378</v>
      </c>
      <c r="K97" s="19">
        <f t="shared" si="0"/>
        <v>1</v>
      </c>
      <c r="L97" s="17"/>
      <c r="M97" s="17"/>
    </row>
    <row r="98" spans="1:13" ht="12.75" customHeight="1" x14ac:dyDescent="0.15">
      <c r="A98" s="10" t="s">
        <v>476</v>
      </c>
      <c r="B98" s="26" t="s">
        <v>117</v>
      </c>
      <c r="C98" s="26">
        <v>8</v>
      </c>
      <c r="D98" s="26">
        <v>4</v>
      </c>
      <c r="E98" s="26">
        <v>6</v>
      </c>
      <c r="F98" s="26">
        <v>5</v>
      </c>
      <c r="G98" s="26">
        <v>6</v>
      </c>
      <c r="H98" s="26">
        <v>4</v>
      </c>
      <c r="I98" s="18">
        <f>$C98*'Pesi e Budget Iniziale'!$F$16+'Pesi e Budget Iniziale'!$F$17*'ATTACCANTI - GE'!D98+'ATTACCANTI - GE'!E98*'Pesi e Budget Iniziale'!$F$18+'Pesi e Budget Iniziale'!$F$19*'ATTACCANTI - GE'!F98+'ATTACCANTI - GE'!G98*'Pesi e Budget Iniziale'!$F$20+'Pesi e Budget Iniziale'!$F$21*'ATTACCANTI - GE'!H98+VLOOKUP(B98,SQUADRE!$A$2:$B$21,2,FALSE)*'Pesi e Budget Iniziale'!$F$22+'Pesi e Budget Iniziale'!$F$23*VLOOKUP(B98,'FATTORE CASA'!$A$2:$B$21,2,FALSE)+VLOOKUP(B98,ALLENATORE!$A$2:$B$21,2,FALSE)*'Pesi e Budget Iniziale'!$F$24</f>
        <v>73.091700000000003</v>
      </c>
      <c r="J98" s="19">
        <f t="shared" si="1"/>
        <v>-37.533864705841978</v>
      </c>
      <c r="K98" s="19">
        <f t="shared" si="0"/>
        <v>1</v>
      </c>
      <c r="L98" s="17"/>
      <c r="M98" s="17"/>
    </row>
    <row r="99" spans="1:13" ht="12.75" customHeight="1" x14ac:dyDescent="0.15">
      <c r="A99" s="10" t="s">
        <v>478</v>
      </c>
      <c r="B99" s="26" t="s">
        <v>142</v>
      </c>
      <c r="C99" s="26">
        <v>7</v>
      </c>
      <c r="D99" s="26">
        <v>5</v>
      </c>
      <c r="E99" s="26">
        <v>6</v>
      </c>
      <c r="F99" s="26">
        <v>5</v>
      </c>
      <c r="G99" s="26">
        <v>6</v>
      </c>
      <c r="H99" s="26">
        <v>4</v>
      </c>
      <c r="I99" s="18">
        <f>$C99*'Pesi e Budget Iniziale'!$F$16+'Pesi e Budget Iniziale'!$F$17*'ATTACCANTI - GE'!D99+'ATTACCANTI - GE'!E99*'Pesi e Budget Iniziale'!$F$18+'Pesi e Budget Iniziale'!$F$19*'ATTACCANTI - GE'!F99+'ATTACCANTI - GE'!G99*'Pesi e Budget Iniziale'!$F$20+'Pesi e Budget Iniziale'!$F$21*'ATTACCANTI - GE'!H99+VLOOKUP(B99,SQUADRE!$A$2:$B$21,2,FALSE)*'Pesi e Budget Iniziale'!$F$22+'Pesi e Budget Iniziale'!$F$23*VLOOKUP(B99,'FATTORE CASA'!$A$2:$B$21,2,FALSE)+VLOOKUP(B99,ALLENATORE!$A$2:$B$21,2,FALSE)*'Pesi e Budget Iniziale'!$F$24</f>
        <v>65.063400000000001</v>
      </c>
      <c r="J99" s="19">
        <f t="shared" si="1"/>
        <v>-81.152863014819758</v>
      </c>
      <c r="K99" s="19">
        <f t="shared" si="0"/>
        <v>1</v>
      </c>
      <c r="L99" s="17"/>
      <c r="M99" s="17"/>
    </row>
    <row r="100" spans="1:13" ht="12.75" customHeight="1" x14ac:dyDescent="0.15">
      <c r="A100" s="10" t="s">
        <v>479</v>
      </c>
      <c r="B100" s="26" t="s">
        <v>75</v>
      </c>
      <c r="C100" s="26">
        <v>8</v>
      </c>
      <c r="D100" s="26">
        <v>4</v>
      </c>
      <c r="E100" s="26">
        <v>5</v>
      </c>
      <c r="F100" s="26">
        <v>6</v>
      </c>
      <c r="G100" s="26">
        <v>7</v>
      </c>
      <c r="H100" s="26">
        <v>3</v>
      </c>
      <c r="I100" s="18">
        <f>$C100*'Pesi e Budget Iniziale'!$F$16+'Pesi e Budget Iniziale'!$F$17*'ATTACCANTI - GE'!D100+'ATTACCANTI - GE'!E100*'Pesi e Budget Iniziale'!$F$18+'Pesi e Budget Iniziale'!$F$19*'ATTACCANTI - GE'!F100+'ATTACCANTI - GE'!G100*'Pesi e Budget Iniziale'!$F$20+'Pesi e Budget Iniziale'!$F$21*'ATTACCANTI - GE'!H100+VLOOKUP(B100,SQUADRE!$A$2:$B$21,2,FALSE)*'Pesi e Budget Iniziale'!$F$22+'Pesi e Budget Iniziale'!$F$23*VLOOKUP(B100,'FATTORE CASA'!$A$2:$B$21,2,FALSE)+VLOOKUP(B100,ALLENATORE!$A$2:$B$21,2,FALSE)*'Pesi e Budget Iniziale'!$F$24</f>
        <v>68.304000000000002</v>
      </c>
      <c r="J100" s="19">
        <f t="shared" si="1"/>
        <v>-63.546180912746678</v>
      </c>
      <c r="K100" s="19">
        <f t="shared" si="0"/>
        <v>1</v>
      </c>
      <c r="L100" s="17"/>
      <c r="M100" s="17"/>
    </row>
    <row r="101" spans="1:13" ht="12.75" customHeight="1" x14ac:dyDescent="0.15">
      <c r="A101" s="10" t="s">
        <v>482</v>
      </c>
      <c r="B101" s="26" t="s">
        <v>85</v>
      </c>
      <c r="C101" s="26">
        <v>7</v>
      </c>
      <c r="D101" s="26">
        <v>5</v>
      </c>
      <c r="E101" s="26">
        <v>5</v>
      </c>
      <c r="F101" s="26">
        <v>5</v>
      </c>
      <c r="G101" s="26">
        <v>6</v>
      </c>
      <c r="H101" s="26">
        <v>5</v>
      </c>
      <c r="I101" s="18">
        <f>$C101*'Pesi e Budget Iniziale'!$F$16+'Pesi e Budget Iniziale'!$F$17*'ATTACCANTI - GE'!D101+'ATTACCANTI - GE'!E101*'Pesi e Budget Iniziale'!$F$18+'Pesi e Budget Iniziale'!$F$19*'ATTACCANTI - GE'!F101+'ATTACCANTI - GE'!G101*'Pesi e Budget Iniziale'!$F$20+'Pesi e Budget Iniziale'!$F$21*'ATTACCANTI - GE'!H101+VLOOKUP(B101,SQUADRE!$A$2:$B$21,2,FALSE)*'Pesi e Budget Iniziale'!$F$22+'Pesi e Budget Iniziale'!$F$23*VLOOKUP(B101,'FATTORE CASA'!$A$2:$B$21,2,FALSE)+VLOOKUP(B101,ALLENATORE!$A$2:$B$21,2,FALSE)*'Pesi e Budget Iniziale'!$F$24</f>
        <v>69.329900000000009</v>
      </c>
      <c r="J101" s="19">
        <f t="shared" si="1"/>
        <v>-57.972307195374327</v>
      </c>
      <c r="K101" s="19">
        <f t="shared" si="0"/>
        <v>1</v>
      </c>
      <c r="L101" s="17"/>
      <c r="M101" s="17"/>
    </row>
    <row r="102" spans="1:13" ht="12.75" customHeight="1" x14ac:dyDescent="0.15">
      <c r="A102" s="10" t="s">
        <v>484</v>
      </c>
      <c r="B102" s="26" t="s">
        <v>126</v>
      </c>
      <c r="C102" s="26">
        <v>6</v>
      </c>
      <c r="D102" s="26">
        <v>6</v>
      </c>
      <c r="E102" s="26">
        <v>5</v>
      </c>
      <c r="F102" s="26">
        <v>4</v>
      </c>
      <c r="G102" s="26">
        <v>7</v>
      </c>
      <c r="H102" s="26">
        <v>5</v>
      </c>
      <c r="I102" s="18">
        <f>$C102*'Pesi e Budget Iniziale'!$F$16+'Pesi e Budget Iniziale'!$F$17*'ATTACCANTI - GE'!D102+'ATTACCANTI - GE'!E102*'Pesi e Budget Iniziale'!$F$18+'Pesi e Budget Iniziale'!$F$19*'ATTACCANTI - GE'!F102+'ATTACCANTI - GE'!G102*'Pesi e Budget Iniziale'!$F$20+'Pesi e Budget Iniziale'!$F$21*'ATTACCANTI - GE'!H102+VLOOKUP(B102,SQUADRE!$A$2:$B$21,2,FALSE)*'Pesi e Budget Iniziale'!$F$22+'Pesi e Budget Iniziale'!$F$23*VLOOKUP(B102,'FATTORE CASA'!$A$2:$B$21,2,FALSE)+VLOOKUP(B102,ALLENATORE!$A$2:$B$21,2,FALSE)*'Pesi e Budget Iniziale'!$F$24</f>
        <v>67.762900000000002</v>
      </c>
      <c r="J102" s="19">
        <f t="shared" si="1"/>
        <v>-66.486061084761644</v>
      </c>
      <c r="K102" s="19">
        <f t="shared" si="0"/>
        <v>1</v>
      </c>
      <c r="L102" s="17"/>
      <c r="M102" s="17"/>
    </row>
    <row r="103" spans="1:13" ht="12.75" customHeight="1" x14ac:dyDescent="0.15">
      <c r="A103" s="10" t="s">
        <v>486</v>
      </c>
      <c r="B103" s="26" t="s">
        <v>112</v>
      </c>
      <c r="C103" s="26">
        <v>9</v>
      </c>
      <c r="D103" s="26">
        <v>4</v>
      </c>
      <c r="E103" s="26">
        <v>6</v>
      </c>
      <c r="F103" s="26">
        <v>5</v>
      </c>
      <c r="G103" s="26">
        <v>6</v>
      </c>
      <c r="H103" s="26">
        <v>3</v>
      </c>
      <c r="I103" s="18">
        <f>$C103*'Pesi e Budget Iniziale'!$F$16+'Pesi e Budget Iniziale'!$F$17*'ATTACCANTI - GE'!D103+'ATTACCANTI - GE'!E103*'Pesi e Budget Iniziale'!$F$18+'Pesi e Budget Iniziale'!$F$19*'ATTACCANTI - GE'!F103+'ATTACCANTI - GE'!G103*'Pesi e Budget Iniziale'!$F$20+'Pesi e Budget Iniziale'!$F$21*'ATTACCANTI - GE'!H103+VLOOKUP(B103,SQUADRE!$A$2:$B$21,2,FALSE)*'Pesi e Budget Iniziale'!$F$22+'Pesi e Budget Iniziale'!$F$23*VLOOKUP(B103,'FATTORE CASA'!$A$2:$B$21,2,FALSE)+VLOOKUP(B103,ALLENATORE!$A$2:$B$21,2,FALSE)*'Pesi e Budget Iniziale'!$F$24</f>
        <v>69.915999999999997</v>
      </c>
      <c r="J103" s="19">
        <f t="shared" si="1"/>
        <v>-54.787935048233379</v>
      </c>
      <c r="K103" s="19">
        <f t="shared" si="0"/>
        <v>1</v>
      </c>
      <c r="L103" s="17"/>
      <c r="M103" s="17"/>
    </row>
    <row r="104" spans="1:13" ht="12.75" customHeight="1" x14ac:dyDescent="0.15">
      <c r="A104" s="10" t="s">
        <v>488</v>
      </c>
      <c r="B104" s="26" t="s">
        <v>133</v>
      </c>
      <c r="C104" s="26">
        <v>8</v>
      </c>
      <c r="D104" s="26">
        <v>4</v>
      </c>
      <c r="E104" s="26">
        <v>6</v>
      </c>
      <c r="F104" s="26">
        <v>5</v>
      </c>
      <c r="G104" s="26">
        <v>6</v>
      </c>
      <c r="H104" s="26">
        <v>3</v>
      </c>
      <c r="I104" s="18">
        <f>$C104*'Pesi e Budget Iniziale'!$F$16+'Pesi e Budget Iniziale'!$F$17*'ATTACCANTI - GE'!D104+'ATTACCANTI - GE'!E104*'Pesi e Budget Iniziale'!$F$18+'Pesi e Budget Iniziale'!$F$19*'ATTACCANTI - GE'!F104+'ATTACCANTI - GE'!G104*'Pesi e Budget Iniziale'!$F$20+'Pesi e Budget Iniziale'!$F$21*'ATTACCANTI - GE'!H104+VLOOKUP(B104,SQUADRE!$A$2:$B$21,2,FALSE)*'Pesi e Budget Iniziale'!$F$22+'Pesi e Budget Iniziale'!$F$23*VLOOKUP(B104,'FATTORE CASA'!$A$2:$B$21,2,FALSE)+VLOOKUP(B104,ALLENATORE!$A$2:$B$21,2,FALSE)*'Pesi e Budget Iniziale'!$F$24</f>
        <v>67.979700000000008</v>
      </c>
      <c r="J104" s="19">
        <f t="shared" si="1"/>
        <v>-65.308153080154597</v>
      </c>
      <c r="K104" s="19">
        <f t="shared" si="0"/>
        <v>1</v>
      </c>
      <c r="L104" s="17"/>
      <c r="M104" s="17"/>
    </row>
    <row r="105" spans="1:13" ht="12.75" customHeight="1" x14ac:dyDescent="0.15">
      <c r="A105" s="10" t="s">
        <v>489</v>
      </c>
      <c r="B105" s="26" t="s">
        <v>126</v>
      </c>
      <c r="C105" s="26">
        <v>7</v>
      </c>
      <c r="D105" s="26">
        <v>5</v>
      </c>
      <c r="E105" s="26">
        <v>5</v>
      </c>
      <c r="F105" s="26">
        <v>5</v>
      </c>
      <c r="G105" s="26">
        <v>5</v>
      </c>
      <c r="H105" s="26">
        <v>4</v>
      </c>
      <c r="I105" s="18">
        <f>$C105*'Pesi e Budget Iniziale'!$F$16+'Pesi e Budget Iniziale'!$F$17*'ATTACCANTI - GE'!D105+'ATTACCANTI - GE'!E105*'Pesi e Budget Iniziale'!$F$18+'Pesi e Budget Iniziale'!$F$19*'ATTACCANTI - GE'!F105+'ATTACCANTI - GE'!G105*'Pesi e Budget Iniziale'!$F$20+'Pesi e Budget Iniziale'!$F$21*'ATTACCANTI - GE'!H105+VLOOKUP(B105,SQUADRE!$A$2:$B$21,2,FALSE)*'Pesi e Budget Iniziale'!$F$22+'Pesi e Budget Iniziale'!$F$23*VLOOKUP(B105,'FATTORE CASA'!$A$2:$B$21,2,FALSE)+VLOOKUP(B105,ALLENATORE!$A$2:$B$21,2,FALSE)*'Pesi e Budget Iniziale'!$F$24</f>
        <v>64.754599999999996</v>
      </c>
      <c r="J105" s="19">
        <f t="shared" si="1"/>
        <v>-82.830621279684379</v>
      </c>
      <c r="K105" s="19">
        <f t="shared" si="0"/>
        <v>1</v>
      </c>
      <c r="L105" s="17"/>
      <c r="M105" s="17"/>
    </row>
    <row r="106" spans="1:13" ht="12.75" customHeight="1" x14ac:dyDescent="0.15">
      <c r="A106" s="10" t="s">
        <v>491</v>
      </c>
      <c r="B106" s="26" t="s">
        <v>126</v>
      </c>
      <c r="C106" s="26">
        <v>5</v>
      </c>
      <c r="D106" s="26">
        <v>5</v>
      </c>
      <c r="E106" s="26">
        <v>6</v>
      </c>
      <c r="F106" s="26">
        <v>5</v>
      </c>
      <c r="G106" s="26">
        <v>6</v>
      </c>
      <c r="H106" s="26">
        <v>4</v>
      </c>
      <c r="I106" s="18">
        <f>$C106*'Pesi e Budget Iniziale'!$F$16+'Pesi e Budget Iniziale'!$F$17*'ATTACCANTI - GE'!D106+'ATTACCANTI - GE'!E106*'Pesi e Budget Iniziale'!$F$18+'Pesi e Budget Iniziale'!$F$19*'ATTACCANTI - GE'!F106+'ATTACCANTI - GE'!G106*'Pesi e Budget Iniziale'!$F$20+'Pesi e Budget Iniziale'!$F$21*'ATTACCANTI - GE'!H106+VLOOKUP(B106,SQUADRE!$A$2:$B$21,2,FALSE)*'Pesi e Budget Iniziale'!$F$22+'Pesi e Budget Iniziale'!$F$23*VLOOKUP(B106,'FATTORE CASA'!$A$2:$B$21,2,FALSE)+VLOOKUP(B106,ALLENATORE!$A$2:$B$21,2,FALSE)*'Pesi e Budget Iniziale'!$F$24</f>
        <v>64.221299999999999</v>
      </c>
      <c r="J106" s="19">
        <f t="shared" si="1"/>
        <v>-85.728122842677493</v>
      </c>
      <c r="K106" s="19">
        <f t="shared" si="0"/>
        <v>1</v>
      </c>
      <c r="L106" s="17"/>
      <c r="M106" s="17"/>
    </row>
    <row r="107" spans="1:13" ht="12.75" customHeight="1" x14ac:dyDescent="0.15">
      <c r="A107" s="10" t="s">
        <v>493</v>
      </c>
      <c r="B107" s="26" t="s">
        <v>130</v>
      </c>
      <c r="C107" s="26">
        <v>7</v>
      </c>
      <c r="D107" s="26">
        <v>3</v>
      </c>
      <c r="E107" s="26">
        <v>5</v>
      </c>
      <c r="F107" s="26">
        <v>4</v>
      </c>
      <c r="G107" s="26">
        <v>5</v>
      </c>
      <c r="H107" s="26">
        <v>3</v>
      </c>
      <c r="I107" s="18">
        <f>$C107*'Pesi e Budget Iniziale'!$F$16+'Pesi e Budget Iniziale'!$F$17*'ATTACCANTI - GE'!D107+'ATTACCANTI - GE'!E107*'Pesi e Budget Iniziale'!$F$18+'Pesi e Budget Iniziale'!$F$19*'ATTACCANTI - GE'!F107+'ATTACCANTI - GE'!G107*'Pesi e Budget Iniziale'!$F$20+'Pesi e Budget Iniziale'!$F$21*'ATTACCANTI - GE'!H107+VLOOKUP(B107,SQUADRE!$A$2:$B$21,2,FALSE)*'Pesi e Budget Iniziale'!$F$22+'Pesi e Budget Iniziale'!$F$23*VLOOKUP(B107,'FATTORE CASA'!$A$2:$B$21,2,FALSE)+VLOOKUP(B107,ALLENATORE!$A$2:$B$21,2,FALSE)*'Pesi e Budget Iniziale'!$F$24</f>
        <v>52.358600000000003</v>
      </c>
      <c r="J107" s="19">
        <f t="shared" si="1"/>
        <v>-150.18001069439086</v>
      </c>
      <c r="K107" s="19">
        <f t="shared" si="0"/>
        <v>1</v>
      </c>
      <c r="L107" s="17"/>
      <c r="M107" s="17"/>
    </row>
    <row r="108" spans="1:13" ht="12.75" customHeight="1" x14ac:dyDescent="0.15">
      <c r="A108" s="10" t="s">
        <v>495</v>
      </c>
      <c r="B108" s="26" t="s">
        <v>126</v>
      </c>
      <c r="C108" s="26">
        <v>7</v>
      </c>
      <c r="D108" s="26">
        <v>2</v>
      </c>
      <c r="E108" s="26">
        <v>6</v>
      </c>
      <c r="F108" s="26">
        <v>5</v>
      </c>
      <c r="G108" s="26">
        <v>6</v>
      </c>
      <c r="H108" s="26">
        <v>1</v>
      </c>
      <c r="I108" s="18">
        <f>$C108*'Pesi e Budget Iniziale'!$F$16+'Pesi e Budget Iniziale'!$F$17*'ATTACCANTI - GE'!D108+'ATTACCANTI - GE'!E108*'Pesi e Budget Iniziale'!$F$18+'Pesi e Budget Iniziale'!$F$19*'ATTACCANTI - GE'!F108+'ATTACCANTI - GE'!G108*'Pesi e Budget Iniziale'!$F$20+'Pesi e Budget Iniziale'!$F$21*'ATTACCANTI - GE'!H108+VLOOKUP(B108,SQUADRE!$A$2:$B$21,2,FALSE)*'Pesi e Budget Iniziale'!$F$22+'Pesi e Budget Iniziale'!$F$23*VLOOKUP(B108,'FATTORE CASA'!$A$2:$B$21,2,FALSE)+VLOOKUP(B108,ALLENATORE!$A$2:$B$21,2,FALSE)*'Pesi e Budget Iniziale'!$F$24</f>
        <v>56.375399999999999</v>
      </c>
      <c r="J108" s="19">
        <f t="shared" si="1"/>
        <v>-128.35611367914461</v>
      </c>
      <c r="K108" s="19">
        <f t="shared" si="0"/>
        <v>1</v>
      </c>
      <c r="L108" s="17"/>
      <c r="M108" s="17"/>
    </row>
    <row r="109" spans="1:13" ht="12.75" customHeight="1" x14ac:dyDescent="0.15">
      <c r="A109" s="10" t="s">
        <v>431</v>
      </c>
      <c r="B109" s="26" t="s">
        <v>117</v>
      </c>
      <c r="C109" s="26"/>
      <c r="D109" s="26"/>
      <c r="E109" s="26"/>
      <c r="F109" s="26"/>
      <c r="G109" s="26"/>
      <c r="H109" s="26"/>
      <c r="I109" s="18">
        <f>$C109*'Pesi e Budget Iniziale'!$F$16+'Pesi e Budget Iniziale'!$F$17*'ATTACCANTI - GE'!D109+'ATTACCANTI - GE'!E109*'Pesi e Budget Iniziale'!$F$18+'Pesi e Budget Iniziale'!$F$19*'ATTACCANTI - GE'!F109+'ATTACCANTI - GE'!G109*'Pesi e Budget Iniziale'!$F$20+'Pesi e Budget Iniziale'!$F$21*'ATTACCANTI - GE'!H109+VLOOKUP(B109,SQUADRE!$A$2:$B$21,2,FALSE)*'Pesi e Budget Iniziale'!$F$22+'Pesi e Budget Iniziale'!$F$23*VLOOKUP(B109,'FATTORE CASA'!$A$2:$B$21,2,FALSE)+VLOOKUP(B109,ALLENATORE!$A$2:$B$21,2,FALSE)*'Pesi e Budget Iniziale'!$F$24</f>
        <v>22.262999999999998</v>
      </c>
      <c r="J109" s="19">
        <f t="shared" si="1"/>
        <v>-313.69407039665316</v>
      </c>
      <c r="K109" s="19">
        <f t="shared" si="0"/>
        <v>1</v>
      </c>
      <c r="L109" s="17"/>
      <c r="M109" s="17"/>
    </row>
    <row r="110" spans="1:13" ht="12.75" customHeight="1" x14ac:dyDescent="0.15">
      <c r="A110" s="10" t="s">
        <v>439</v>
      </c>
      <c r="B110" s="26" t="s">
        <v>117</v>
      </c>
      <c r="C110" s="26"/>
      <c r="D110" s="26"/>
      <c r="E110" s="26"/>
      <c r="F110" s="26"/>
      <c r="G110" s="26"/>
      <c r="H110" s="26"/>
      <c r="I110" s="18">
        <f>$C110*'Pesi e Budget Iniziale'!$F$16+'Pesi e Budget Iniziale'!$F$17*'ATTACCANTI - GE'!D110+'ATTACCANTI - GE'!E110*'Pesi e Budget Iniziale'!$F$18+'Pesi e Budget Iniziale'!$F$19*'ATTACCANTI - GE'!F110+'ATTACCANTI - GE'!G110*'Pesi e Budget Iniziale'!$F$20+'Pesi e Budget Iniziale'!$F$21*'ATTACCANTI - GE'!H110+VLOOKUP(B110,SQUADRE!$A$2:$B$21,2,FALSE)*'Pesi e Budget Iniziale'!$F$22+'Pesi e Budget Iniziale'!$F$23*VLOOKUP(B110,'FATTORE CASA'!$A$2:$B$21,2,FALSE)+VLOOKUP(B110,ALLENATORE!$A$2:$B$21,2,FALSE)*'Pesi e Budget Iniziale'!$F$24</f>
        <v>22.262999999999998</v>
      </c>
      <c r="J110" s="19">
        <f t="shared" si="1"/>
        <v>-313.69407039665316</v>
      </c>
      <c r="K110" s="19">
        <f t="shared" si="0"/>
        <v>1</v>
      </c>
      <c r="L110" s="17"/>
      <c r="M110" s="17"/>
    </row>
    <row r="111" spans="1:13" ht="12.75" customHeight="1" x14ac:dyDescent="0.15">
      <c r="A111" s="10" t="s">
        <v>495</v>
      </c>
      <c r="B111" s="26" t="s">
        <v>126</v>
      </c>
      <c r="C111" s="26"/>
      <c r="D111" s="26"/>
      <c r="E111" s="26"/>
      <c r="F111" s="26"/>
      <c r="G111" s="26"/>
      <c r="H111" s="26"/>
      <c r="I111" s="18">
        <f>$C111*'Pesi e Budget Iniziale'!$F$16+'Pesi e Budget Iniziale'!$F$17*'ATTACCANTI - GE'!D111+'ATTACCANTI - GE'!E111*'Pesi e Budget Iniziale'!$F$18+'Pesi e Budget Iniziale'!$F$19*'ATTACCANTI - GE'!F111+'ATTACCANTI - GE'!G111*'Pesi e Budget Iniziale'!$F$20+'Pesi e Budget Iniziale'!$F$21*'ATTACCANTI - GE'!H111+VLOOKUP(B111,SQUADRE!$A$2:$B$21,2,FALSE)*'Pesi e Budget Iniziale'!$F$22+'Pesi e Budget Iniziale'!$F$23*VLOOKUP(B111,'FATTORE CASA'!$A$2:$B$21,2,FALSE)+VLOOKUP(B111,ALLENATORE!$A$2:$B$21,2,FALSE)*'Pesi e Budget Iniziale'!$F$24</f>
        <v>16.155000000000001</v>
      </c>
      <c r="J111" s="19">
        <f t="shared" si="1"/>
        <v>-346.87978115375438</v>
      </c>
      <c r="K111" s="19">
        <f t="shared" si="0"/>
        <v>1</v>
      </c>
      <c r="L111" s="17"/>
      <c r="M111" s="17"/>
    </row>
    <row r="112" spans="1:13" ht="12.75" customHeight="1" x14ac:dyDescent="0.15">
      <c r="A112" s="10" t="s">
        <v>493</v>
      </c>
      <c r="B112" s="26" t="s">
        <v>130</v>
      </c>
      <c r="C112" s="26"/>
      <c r="D112" s="26"/>
      <c r="E112" s="26"/>
      <c r="F112" s="26"/>
      <c r="G112" s="26"/>
      <c r="H112" s="26"/>
      <c r="I112" s="18">
        <f>$C112*'Pesi e Budget Iniziale'!$F$16+'Pesi e Budget Iniziale'!$F$17*'ATTACCANTI - GE'!D112+'ATTACCANTI - GE'!E112*'Pesi e Budget Iniziale'!$F$18+'Pesi e Budget Iniziale'!$F$19*'ATTACCANTI - GE'!F112+'ATTACCANTI - GE'!G112*'Pesi e Budget Iniziale'!$F$20+'Pesi e Budget Iniziale'!$F$21*'ATTACCANTI - GE'!H112+VLOOKUP(B112,SQUADRE!$A$2:$B$21,2,FALSE)*'Pesi e Budget Iniziale'!$F$22+'Pesi e Budget Iniziale'!$F$23*VLOOKUP(B112,'FATTORE CASA'!$A$2:$B$21,2,FALSE)+VLOOKUP(B112,ALLENATORE!$A$2:$B$21,2,FALSE)*'Pesi e Budget Iniziale'!$F$24</f>
        <v>10.996500000000001</v>
      </c>
      <c r="J112" s="19">
        <f t="shared" si="1"/>
        <v>-374.90671123569723</v>
      </c>
      <c r="K112" s="19">
        <f t="shared" si="0"/>
        <v>1</v>
      </c>
      <c r="L112" s="17"/>
      <c r="M112" s="17"/>
    </row>
    <row r="113" spans="1:13" ht="12.75" customHeight="1" x14ac:dyDescent="0.15">
      <c r="A113" s="10" t="s">
        <v>500</v>
      </c>
      <c r="B113" s="26" t="s">
        <v>69</v>
      </c>
      <c r="C113" s="26"/>
      <c r="D113" s="26"/>
      <c r="E113" s="26"/>
      <c r="F113" s="26"/>
      <c r="G113" s="26"/>
      <c r="H113" s="26"/>
      <c r="I113" s="18">
        <f>$C113*'Pesi e Budget Iniziale'!$F$16+'Pesi e Budget Iniziale'!$F$17*'ATTACCANTI - GE'!D113+'ATTACCANTI - GE'!E113*'Pesi e Budget Iniziale'!$F$18+'Pesi e Budget Iniziale'!$F$19*'ATTACCANTI - GE'!F113+'ATTACCANTI - GE'!G113*'Pesi e Budget Iniziale'!$F$20+'Pesi e Budget Iniziale'!$F$21*'ATTACCANTI - GE'!H113+VLOOKUP(B113,SQUADRE!$A$2:$B$21,2,FALSE)*'Pesi e Budget Iniziale'!$F$22+'Pesi e Budget Iniziale'!$F$23*VLOOKUP(B113,'FATTORE CASA'!$A$2:$B$21,2,FALSE)+VLOOKUP(B113,ALLENATORE!$A$2:$B$21,2,FALSE)*'Pesi e Budget Iniziale'!$F$24</f>
        <v>27.849500000000003</v>
      </c>
      <c r="J113" s="19">
        <f t="shared" si="1"/>
        <v>-283.34174997351181</v>
      </c>
      <c r="K113" s="19">
        <f t="shared" si="0"/>
        <v>1</v>
      </c>
      <c r="L113" s="17"/>
      <c r="M113" s="17"/>
    </row>
    <row r="114" spans="1:13" ht="12.75" customHeight="1" x14ac:dyDescent="0.15">
      <c r="A114" s="10" t="s">
        <v>503</v>
      </c>
      <c r="B114" s="26" t="s">
        <v>142</v>
      </c>
      <c r="C114" s="26"/>
      <c r="D114" s="26"/>
      <c r="E114" s="26"/>
      <c r="F114" s="26"/>
      <c r="G114" s="26"/>
      <c r="H114" s="26"/>
      <c r="I114" s="18">
        <f>$C114*'Pesi e Budget Iniziale'!$F$16+'Pesi e Budget Iniziale'!$F$17*'ATTACCANTI - GE'!D114+'ATTACCANTI - GE'!E114*'Pesi e Budget Iniziale'!$F$18+'Pesi e Budget Iniziale'!$F$19*'ATTACCANTI - GE'!F114+'ATTACCANTI - GE'!G114*'Pesi e Budget Iniziale'!$F$20+'Pesi e Budget Iniziale'!$F$21*'ATTACCANTI - GE'!H114+VLOOKUP(B114,SQUADRE!$A$2:$B$21,2,FALSE)*'Pesi e Budget Iniziale'!$F$22+'Pesi e Budget Iniziale'!$F$23*VLOOKUP(B114,'FATTORE CASA'!$A$2:$B$21,2,FALSE)+VLOOKUP(B114,ALLENATORE!$A$2:$B$21,2,FALSE)*'Pesi e Budget Iniziale'!$F$24</f>
        <v>13.9305</v>
      </c>
      <c r="J114" s="19">
        <f t="shared" si="1"/>
        <v>-358.96583445748263</v>
      </c>
      <c r="K114" s="19">
        <f t="shared" si="0"/>
        <v>1</v>
      </c>
      <c r="L114" s="17"/>
      <c r="M114" s="17"/>
    </row>
    <row r="115" spans="1:13" ht="12.75" customHeight="1" x14ac:dyDescent="0.15">
      <c r="A115" s="17"/>
      <c r="B115" s="17"/>
      <c r="C115" s="17"/>
      <c r="E115" s="17"/>
      <c r="I115" s="17"/>
      <c r="J115" s="22"/>
      <c r="K115" s="22"/>
      <c r="L115" s="17"/>
      <c r="M115" s="17"/>
    </row>
    <row r="116" spans="1:13" ht="12.75" customHeight="1" x14ac:dyDescent="0.15">
      <c r="A116" s="17"/>
      <c r="B116" s="17"/>
      <c r="C116" s="17"/>
      <c r="E116" s="17"/>
      <c r="I116" s="17"/>
      <c r="J116" s="22"/>
      <c r="K116" s="22"/>
      <c r="L116" s="17"/>
      <c r="M116" s="17"/>
    </row>
    <row r="117" spans="1:13" ht="12.75" customHeight="1" x14ac:dyDescent="0.15">
      <c r="A117" s="17"/>
      <c r="B117" s="17"/>
      <c r="C117" s="17"/>
      <c r="E117" s="17"/>
      <c r="I117" s="17"/>
      <c r="J117" s="22"/>
      <c r="K117" s="22"/>
      <c r="L117" s="17"/>
      <c r="M117" s="17"/>
    </row>
    <row r="118" spans="1:13" ht="12.75" customHeight="1" x14ac:dyDescent="0.15">
      <c r="A118" s="17"/>
      <c r="B118" s="17"/>
      <c r="C118" s="17"/>
      <c r="E118" s="17"/>
      <c r="I118" s="17"/>
      <c r="J118" s="22"/>
      <c r="K118" s="22"/>
      <c r="L118" s="17"/>
      <c r="M118" s="17"/>
    </row>
    <row r="119" spans="1:13" ht="12.75" customHeight="1" x14ac:dyDescent="0.15">
      <c r="A119" s="17"/>
      <c r="B119" s="17"/>
      <c r="C119" s="17"/>
      <c r="E119" s="17"/>
      <c r="I119" s="17"/>
      <c r="J119" s="22"/>
      <c r="K119" s="22"/>
      <c r="L119" s="17"/>
      <c r="M119" s="17"/>
    </row>
    <row r="120" spans="1:13" ht="12.75" customHeight="1" x14ac:dyDescent="0.15">
      <c r="A120" s="17"/>
      <c r="B120" s="17"/>
      <c r="C120" s="17"/>
      <c r="E120" s="17"/>
      <c r="I120" s="17"/>
      <c r="J120" s="22"/>
      <c r="K120" s="22"/>
      <c r="L120" s="17"/>
      <c r="M120" s="17"/>
    </row>
    <row r="121" spans="1:13" ht="12.75" customHeight="1" x14ac:dyDescent="0.15">
      <c r="A121" s="17"/>
      <c r="B121" s="17"/>
      <c r="C121" s="17"/>
      <c r="E121" s="17"/>
      <c r="I121" s="17"/>
      <c r="J121" s="22"/>
      <c r="K121" s="22"/>
      <c r="L121" s="17"/>
      <c r="M121" s="17"/>
    </row>
    <row r="122" spans="1:13" ht="12.75" customHeight="1" x14ac:dyDescent="0.15">
      <c r="A122" s="17"/>
      <c r="B122" s="17"/>
      <c r="C122" s="17"/>
      <c r="E122" s="17"/>
      <c r="I122" s="17"/>
      <c r="J122" s="22"/>
      <c r="K122" s="22"/>
      <c r="L122" s="17"/>
      <c r="M122" s="17"/>
    </row>
    <row r="123" spans="1:13" ht="12.75" customHeight="1" x14ac:dyDescent="0.15">
      <c r="A123" s="17"/>
      <c r="B123" s="17"/>
      <c r="C123" s="17"/>
      <c r="E123" s="17"/>
      <c r="I123" s="17"/>
      <c r="J123" s="22"/>
      <c r="K123" s="22"/>
      <c r="L123" s="17"/>
      <c r="M123" s="17"/>
    </row>
    <row r="124" spans="1:13" ht="12.75" customHeight="1" x14ac:dyDescent="0.15">
      <c r="A124" s="17"/>
      <c r="B124" s="17"/>
      <c r="C124" s="17"/>
      <c r="E124" s="17"/>
      <c r="I124" s="17"/>
      <c r="J124" s="22"/>
      <c r="K124" s="22"/>
      <c r="L124" s="17"/>
      <c r="M124" s="17"/>
    </row>
    <row r="125" spans="1:13" ht="12.75" customHeight="1" x14ac:dyDescent="0.15">
      <c r="A125" s="17"/>
      <c r="B125" s="17"/>
      <c r="C125" s="17"/>
      <c r="E125" s="17"/>
      <c r="I125" s="17"/>
      <c r="J125" s="22"/>
      <c r="K125" s="22"/>
      <c r="L125" s="17"/>
      <c r="M125" s="17"/>
    </row>
    <row r="126" spans="1:13" ht="12.75" customHeight="1" x14ac:dyDescent="0.15">
      <c r="A126" s="17"/>
      <c r="B126" s="17"/>
      <c r="C126" s="17"/>
      <c r="E126" s="17"/>
      <c r="I126" s="17"/>
      <c r="J126" s="22"/>
      <c r="K126" s="22"/>
      <c r="L126" s="17"/>
      <c r="M126" s="17"/>
    </row>
    <row r="127" spans="1:13" ht="12.75" customHeight="1" x14ac:dyDescent="0.15">
      <c r="A127" s="17"/>
      <c r="B127" s="17"/>
      <c r="C127" s="17"/>
      <c r="E127" s="17"/>
      <c r="I127" s="17"/>
      <c r="J127" s="22"/>
      <c r="K127" s="22"/>
      <c r="L127" s="17"/>
      <c r="M127" s="17"/>
    </row>
    <row r="128" spans="1:13" ht="12.75" customHeight="1" x14ac:dyDescent="0.15">
      <c r="A128" s="17"/>
      <c r="B128" s="17"/>
      <c r="C128" s="17"/>
      <c r="E128" s="17"/>
      <c r="I128" s="17"/>
      <c r="J128" s="22"/>
      <c r="K128" s="22"/>
      <c r="L128" s="17"/>
      <c r="M128" s="17"/>
    </row>
    <row r="129" spans="1:13" ht="12.75" customHeight="1" x14ac:dyDescent="0.15">
      <c r="A129" s="17"/>
      <c r="B129" s="17"/>
      <c r="C129" s="17"/>
      <c r="E129" s="17"/>
      <c r="I129" s="17"/>
      <c r="J129" s="22"/>
      <c r="K129" s="22"/>
      <c r="L129" s="17"/>
      <c r="M129" s="17"/>
    </row>
    <row r="130" spans="1:13" ht="12.75" customHeight="1" x14ac:dyDescent="0.15">
      <c r="A130" s="17"/>
      <c r="B130" s="17"/>
      <c r="C130" s="17"/>
      <c r="E130" s="17"/>
      <c r="I130" s="17"/>
      <c r="J130" s="22"/>
      <c r="K130" s="22"/>
      <c r="L130" s="17"/>
      <c r="M130" s="17"/>
    </row>
    <row r="131" spans="1:13" ht="12.75" customHeight="1" x14ac:dyDescent="0.15">
      <c r="A131" s="17"/>
      <c r="B131" s="17"/>
      <c r="C131" s="17"/>
      <c r="E131" s="17"/>
      <c r="I131" s="17"/>
      <c r="J131" s="22"/>
      <c r="K131" s="22"/>
      <c r="L131" s="17"/>
      <c r="M131" s="17"/>
    </row>
    <row r="132" spans="1:13" ht="12.75" customHeight="1" x14ac:dyDescent="0.15">
      <c r="A132" s="17"/>
      <c r="B132" s="17"/>
      <c r="C132" s="17"/>
      <c r="E132" s="17"/>
      <c r="I132" s="17"/>
      <c r="J132" s="22"/>
      <c r="K132" s="22"/>
      <c r="L132" s="17"/>
      <c r="M132" s="17"/>
    </row>
    <row r="133" spans="1:13" ht="12.75" customHeight="1" x14ac:dyDescent="0.15">
      <c r="A133" s="17"/>
      <c r="B133" s="17"/>
      <c r="C133" s="17"/>
      <c r="E133" s="17"/>
      <c r="I133" s="17"/>
      <c r="J133" s="22"/>
      <c r="K133" s="22"/>
      <c r="L133" s="17"/>
      <c r="M133" s="17"/>
    </row>
    <row r="134" spans="1:13" ht="12.75" customHeight="1" x14ac:dyDescent="0.15">
      <c r="A134" s="17"/>
      <c r="B134" s="17"/>
      <c r="C134" s="17"/>
      <c r="E134" s="17"/>
      <c r="I134" s="17"/>
      <c r="J134" s="22"/>
      <c r="K134" s="22"/>
      <c r="L134" s="17"/>
      <c r="M134" s="17"/>
    </row>
    <row r="135" spans="1:13" ht="12.75" customHeight="1" x14ac:dyDescent="0.15">
      <c r="A135" s="17"/>
      <c r="B135" s="17"/>
      <c r="C135" s="17"/>
      <c r="E135" s="17"/>
      <c r="I135" s="17"/>
      <c r="J135" s="22"/>
      <c r="K135" s="22"/>
      <c r="L135" s="17"/>
      <c r="M135" s="17"/>
    </row>
    <row r="136" spans="1:13" ht="12.75" customHeight="1" x14ac:dyDescent="0.15">
      <c r="A136" s="17"/>
      <c r="B136" s="17"/>
      <c r="C136" s="17"/>
      <c r="E136" s="17"/>
      <c r="I136" s="17"/>
      <c r="J136" s="22"/>
      <c r="K136" s="22"/>
      <c r="L136" s="17"/>
      <c r="M136" s="17"/>
    </row>
    <row r="137" spans="1:13" ht="12.75" customHeight="1" x14ac:dyDescent="0.15">
      <c r="A137" s="17"/>
      <c r="B137" s="17"/>
      <c r="C137" s="17"/>
      <c r="E137" s="17"/>
      <c r="I137" s="17"/>
      <c r="J137" s="22"/>
      <c r="K137" s="22"/>
      <c r="L137" s="17"/>
      <c r="M137" s="17"/>
    </row>
    <row r="138" spans="1:13" ht="12.75" customHeight="1" x14ac:dyDescent="0.15">
      <c r="A138" s="17"/>
      <c r="B138" s="17"/>
      <c r="C138" s="17"/>
      <c r="E138" s="17"/>
      <c r="I138" s="17"/>
      <c r="J138" s="22"/>
      <c r="K138" s="22"/>
      <c r="L138" s="17"/>
      <c r="M138" s="17"/>
    </row>
    <row r="139" spans="1:13" ht="12.75" customHeight="1" x14ac:dyDescent="0.15">
      <c r="A139" s="17"/>
      <c r="B139" s="17"/>
      <c r="C139" s="17"/>
      <c r="E139" s="17"/>
      <c r="I139" s="17"/>
      <c r="J139" s="22"/>
      <c r="K139" s="22"/>
      <c r="L139" s="17"/>
      <c r="M139" s="17"/>
    </row>
    <row r="140" spans="1:13" ht="12.75" customHeight="1" x14ac:dyDescent="0.15">
      <c r="A140" s="17"/>
      <c r="B140" s="17"/>
      <c r="C140" s="17"/>
      <c r="E140" s="17"/>
      <c r="I140" s="17"/>
      <c r="J140" s="22"/>
      <c r="K140" s="22"/>
      <c r="L140" s="17"/>
      <c r="M140" s="17"/>
    </row>
    <row r="141" spans="1:13" ht="12.75" customHeight="1" x14ac:dyDescent="0.15">
      <c r="A141" s="17"/>
      <c r="B141" s="17"/>
      <c r="C141" s="17"/>
      <c r="E141" s="17"/>
      <c r="I141" s="17"/>
      <c r="J141" s="22"/>
      <c r="K141" s="22"/>
      <c r="L141" s="17"/>
      <c r="M141" s="17"/>
    </row>
    <row r="142" spans="1:13" ht="12.75" customHeight="1" x14ac:dyDescent="0.15">
      <c r="A142" s="17"/>
      <c r="B142" s="17"/>
      <c r="C142" s="17"/>
      <c r="E142" s="17"/>
      <c r="I142" s="17"/>
      <c r="J142" s="22"/>
      <c r="K142" s="22"/>
      <c r="L142" s="17"/>
      <c r="M142" s="17"/>
    </row>
    <row r="143" spans="1:13" ht="12.75" customHeight="1" x14ac:dyDescent="0.15">
      <c r="A143" s="17"/>
      <c r="B143" s="17"/>
      <c r="C143" s="17"/>
      <c r="E143" s="17"/>
      <c r="I143" s="17"/>
      <c r="J143" s="22"/>
      <c r="K143" s="22"/>
      <c r="L143" s="17"/>
      <c r="M143" s="17"/>
    </row>
    <row r="144" spans="1:13" ht="12.75" customHeight="1" x14ac:dyDescent="0.15">
      <c r="A144" s="17"/>
      <c r="B144" s="17"/>
      <c r="C144" s="17"/>
      <c r="E144" s="17"/>
      <c r="I144" s="17"/>
      <c r="J144" s="22"/>
      <c r="K144" s="22"/>
      <c r="L144" s="17"/>
      <c r="M144" s="17"/>
    </row>
    <row r="145" spans="1:13" ht="12.75" customHeight="1" x14ac:dyDescent="0.15">
      <c r="A145" s="17"/>
      <c r="B145" s="17"/>
      <c r="C145" s="17"/>
      <c r="E145" s="17"/>
      <c r="I145" s="17"/>
      <c r="J145" s="22"/>
      <c r="K145" s="22"/>
      <c r="L145" s="17"/>
      <c r="M145" s="17"/>
    </row>
    <row r="146" spans="1:13" ht="12.75" customHeight="1" x14ac:dyDescent="0.15">
      <c r="A146" s="17"/>
      <c r="B146" s="17"/>
      <c r="C146" s="17"/>
      <c r="E146" s="17"/>
      <c r="I146" s="17"/>
      <c r="J146" s="22"/>
      <c r="K146" s="22"/>
      <c r="L146" s="17"/>
      <c r="M146" s="17"/>
    </row>
    <row r="147" spans="1:13" ht="12.75" customHeight="1" x14ac:dyDescent="0.15">
      <c r="A147" s="17"/>
      <c r="B147" s="17"/>
      <c r="C147" s="17"/>
      <c r="E147" s="17"/>
      <c r="I147" s="17"/>
      <c r="J147" s="22"/>
      <c r="K147" s="22"/>
      <c r="L147" s="17"/>
      <c r="M147" s="17"/>
    </row>
    <row r="148" spans="1:13" ht="12.75" customHeight="1" x14ac:dyDescent="0.15">
      <c r="A148" s="17"/>
      <c r="B148" s="17"/>
      <c r="C148" s="17"/>
      <c r="E148" s="17"/>
      <c r="I148" s="17"/>
      <c r="J148" s="22"/>
      <c r="K148" s="22"/>
      <c r="L148" s="17"/>
      <c r="M148" s="17"/>
    </row>
    <row r="149" spans="1:13" ht="12.75" customHeight="1" x14ac:dyDescent="0.15">
      <c r="A149" s="17"/>
      <c r="B149" s="17"/>
      <c r="C149" s="17"/>
      <c r="E149" s="17"/>
      <c r="I149" s="17"/>
      <c r="J149" s="22"/>
      <c r="K149" s="22"/>
      <c r="L149" s="17"/>
      <c r="M149" s="17"/>
    </row>
    <row r="150" spans="1:13" ht="12.75" customHeight="1" x14ac:dyDescent="0.15">
      <c r="A150" s="17"/>
      <c r="B150" s="17"/>
      <c r="C150" s="17"/>
      <c r="E150" s="17"/>
      <c r="I150" s="17"/>
      <c r="J150" s="22"/>
      <c r="K150" s="22"/>
      <c r="L150" s="17"/>
      <c r="M150" s="17"/>
    </row>
    <row r="151" spans="1:13" ht="12.75" customHeight="1" x14ac:dyDescent="0.15">
      <c r="A151" s="17"/>
      <c r="B151" s="17"/>
      <c r="C151" s="17"/>
      <c r="E151" s="17"/>
      <c r="I151" s="17"/>
      <c r="J151" s="22"/>
      <c r="K151" s="22"/>
      <c r="L151" s="17"/>
      <c r="M151" s="17"/>
    </row>
    <row r="152" spans="1:13" ht="12.75" customHeight="1" x14ac:dyDescent="0.15">
      <c r="A152" s="17"/>
      <c r="B152" s="17"/>
      <c r="C152" s="17"/>
      <c r="E152" s="17"/>
      <c r="I152" s="17"/>
      <c r="J152" s="22"/>
      <c r="K152" s="22"/>
      <c r="L152" s="17"/>
      <c r="M152" s="17"/>
    </row>
    <row r="153" spans="1:13" ht="12.75" customHeight="1" x14ac:dyDescent="0.15">
      <c r="A153" s="17"/>
      <c r="B153" s="17"/>
      <c r="C153" s="17"/>
      <c r="E153" s="17"/>
      <c r="I153" s="17"/>
      <c r="J153" s="22"/>
      <c r="K153" s="22"/>
      <c r="L153" s="17"/>
      <c r="M153" s="17"/>
    </row>
    <row r="154" spans="1:13" ht="12.75" customHeight="1" x14ac:dyDescent="0.15">
      <c r="A154" s="17"/>
      <c r="B154" s="17"/>
      <c r="C154" s="17"/>
      <c r="E154" s="17"/>
      <c r="I154" s="17"/>
      <c r="J154" s="22"/>
      <c r="K154" s="22"/>
      <c r="L154" s="17"/>
      <c r="M154" s="17"/>
    </row>
    <row r="155" spans="1:13" ht="12.75" customHeight="1" x14ac:dyDescent="0.15">
      <c r="A155" s="17"/>
      <c r="B155" s="17"/>
      <c r="C155" s="17"/>
      <c r="E155" s="17"/>
      <c r="I155" s="17"/>
      <c r="J155" s="22"/>
      <c r="K155" s="22"/>
      <c r="L155" s="17"/>
      <c r="M155" s="17"/>
    </row>
    <row r="156" spans="1:13" ht="12.75" customHeight="1" x14ac:dyDescent="0.15">
      <c r="A156" s="17"/>
      <c r="B156" s="17"/>
      <c r="C156" s="17"/>
      <c r="E156" s="17"/>
      <c r="I156" s="17"/>
      <c r="J156" s="22"/>
      <c r="K156" s="22"/>
      <c r="L156" s="17"/>
      <c r="M156" s="17"/>
    </row>
    <row r="157" spans="1:13" ht="12.75" customHeight="1" x14ac:dyDescent="0.15">
      <c r="A157" s="17"/>
      <c r="B157" s="17"/>
      <c r="C157" s="17"/>
      <c r="E157" s="17"/>
      <c r="I157" s="17"/>
      <c r="J157" s="22"/>
      <c r="K157" s="22"/>
      <c r="L157" s="17"/>
      <c r="M157" s="17"/>
    </row>
    <row r="158" spans="1:13" ht="12.75" customHeight="1" x14ac:dyDescent="0.15">
      <c r="A158" s="17"/>
      <c r="B158" s="17"/>
      <c r="C158" s="17"/>
      <c r="E158" s="17"/>
      <c r="I158" s="17"/>
      <c r="J158" s="22"/>
      <c r="K158" s="22"/>
      <c r="L158" s="17"/>
      <c r="M158" s="17"/>
    </row>
    <row r="159" spans="1:13" ht="12.75" customHeight="1" x14ac:dyDescent="0.15">
      <c r="A159" s="17"/>
      <c r="B159" s="17"/>
      <c r="C159" s="17"/>
      <c r="E159" s="17"/>
      <c r="I159" s="17"/>
      <c r="J159" s="22"/>
      <c r="K159" s="22"/>
      <c r="L159" s="17"/>
      <c r="M159" s="17"/>
    </row>
    <row r="160" spans="1:13" ht="12.75" customHeight="1" x14ac:dyDescent="0.15">
      <c r="A160" s="17"/>
      <c r="B160" s="17"/>
      <c r="C160" s="17"/>
      <c r="E160" s="17"/>
      <c r="I160" s="17"/>
      <c r="J160" s="22"/>
      <c r="K160" s="22"/>
      <c r="L160" s="17"/>
      <c r="M160" s="17"/>
    </row>
    <row r="161" spans="1:13" ht="12.75" customHeight="1" x14ac:dyDescent="0.15">
      <c r="A161" s="17"/>
      <c r="B161" s="17"/>
      <c r="C161" s="17"/>
      <c r="E161" s="17"/>
      <c r="I161" s="17"/>
      <c r="J161" s="22"/>
      <c r="K161" s="22"/>
      <c r="L161" s="17"/>
      <c r="M161" s="17"/>
    </row>
    <row r="162" spans="1:13" ht="12.75" customHeight="1" x14ac:dyDescent="0.15">
      <c r="A162" s="17"/>
      <c r="B162" s="17"/>
      <c r="C162" s="17"/>
      <c r="E162" s="17"/>
      <c r="I162" s="17"/>
      <c r="J162" s="22"/>
      <c r="K162" s="22"/>
      <c r="L162" s="17"/>
      <c r="M162" s="17"/>
    </row>
    <row r="163" spans="1:13" ht="12.75" customHeight="1" x14ac:dyDescent="0.15">
      <c r="A163" s="17"/>
      <c r="B163" s="17"/>
      <c r="C163" s="17"/>
      <c r="E163" s="17"/>
      <c r="I163" s="17"/>
      <c r="J163" s="22"/>
      <c r="K163" s="22"/>
      <c r="L163" s="17"/>
      <c r="M163" s="17"/>
    </row>
    <row r="164" spans="1:13" ht="12.75" customHeight="1" x14ac:dyDescent="0.15">
      <c r="A164" s="17"/>
      <c r="B164" s="17"/>
      <c r="C164" s="17"/>
      <c r="E164" s="17"/>
      <c r="I164" s="17"/>
      <c r="J164" s="22"/>
      <c r="K164" s="22"/>
      <c r="L164" s="17"/>
      <c r="M164" s="17"/>
    </row>
    <row r="165" spans="1:13" ht="12.75" customHeight="1" x14ac:dyDescent="0.15">
      <c r="A165" s="17"/>
      <c r="B165" s="17"/>
      <c r="C165" s="17"/>
      <c r="E165" s="17"/>
      <c r="I165" s="17"/>
      <c r="J165" s="22"/>
      <c r="K165" s="22"/>
      <c r="L165" s="17"/>
      <c r="M165" s="17"/>
    </row>
    <row r="166" spans="1:13" ht="12.75" customHeight="1" x14ac:dyDescent="0.15">
      <c r="A166" s="17"/>
      <c r="B166" s="17"/>
      <c r="C166" s="17"/>
      <c r="E166" s="17"/>
      <c r="I166" s="17"/>
      <c r="J166" s="22"/>
      <c r="K166" s="22"/>
      <c r="L166" s="17"/>
      <c r="M166" s="17"/>
    </row>
    <row r="167" spans="1:13" ht="12.75" customHeight="1" x14ac:dyDescent="0.15">
      <c r="A167" s="17"/>
      <c r="B167" s="17"/>
      <c r="C167" s="17"/>
      <c r="E167" s="17"/>
      <c r="I167" s="17"/>
      <c r="J167" s="22"/>
      <c r="K167" s="22"/>
      <c r="L167" s="17"/>
      <c r="M167" s="17"/>
    </row>
    <row r="168" spans="1:13" ht="12.75" customHeight="1" x14ac:dyDescent="0.15">
      <c r="A168" s="17"/>
      <c r="B168" s="17"/>
      <c r="C168" s="17"/>
      <c r="E168" s="17"/>
      <c r="I168" s="17"/>
      <c r="J168" s="22"/>
      <c r="K168" s="22"/>
      <c r="L168" s="17"/>
      <c r="M168" s="17"/>
    </row>
    <row r="169" spans="1:13" ht="12.75" customHeight="1" x14ac:dyDescent="0.15">
      <c r="A169" s="17"/>
      <c r="B169" s="17"/>
      <c r="C169" s="17"/>
      <c r="E169" s="17"/>
      <c r="I169" s="17"/>
      <c r="J169" s="22"/>
      <c r="K169" s="22"/>
      <c r="L169" s="17"/>
      <c r="M169" s="17"/>
    </row>
    <row r="170" spans="1:13" ht="12.75" customHeight="1" x14ac:dyDescent="0.15">
      <c r="A170" s="17"/>
      <c r="B170" s="17"/>
      <c r="C170" s="17"/>
      <c r="E170" s="17"/>
      <c r="I170" s="17"/>
      <c r="J170" s="22"/>
      <c r="K170" s="22"/>
      <c r="L170" s="17"/>
      <c r="M170" s="17"/>
    </row>
    <row r="171" spans="1:13" ht="12.75" customHeight="1" x14ac:dyDescent="0.15">
      <c r="A171" s="17"/>
      <c r="B171" s="17"/>
      <c r="C171" s="17"/>
      <c r="E171" s="17"/>
      <c r="I171" s="17"/>
      <c r="J171" s="22"/>
      <c r="K171" s="22"/>
      <c r="L171" s="17"/>
      <c r="M171" s="17"/>
    </row>
    <row r="172" spans="1:13" ht="12.75" customHeight="1" x14ac:dyDescent="0.15">
      <c r="A172" s="17"/>
      <c r="B172" s="17"/>
      <c r="C172" s="17"/>
      <c r="E172" s="17"/>
      <c r="I172" s="17"/>
      <c r="J172" s="22"/>
      <c r="K172" s="22"/>
      <c r="L172" s="17"/>
      <c r="M172" s="17"/>
    </row>
    <row r="173" spans="1:13" ht="12.75" customHeight="1" x14ac:dyDescent="0.15">
      <c r="A173" s="17"/>
      <c r="B173" s="17"/>
      <c r="C173" s="17"/>
      <c r="E173" s="17"/>
      <c r="I173" s="17"/>
      <c r="J173" s="22"/>
      <c r="K173" s="22"/>
      <c r="L173" s="17"/>
      <c r="M173" s="17"/>
    </row>
    <row r="174" spans="1:13" ht="12.75" customHeight="1" x14ac:dyDescent="0.15">
      <c r="A174" s="17"/>
      <c r="B174" s="17"/>
      <c r="C174" s="17"/>
      <c r="E174" s="17"/>
      <c r="I174" s="17"/>
      <c r="J174" s="22"/>
      <c r="K174" s="22"/>
      <c r="L174" s="17"/>
      <c r="M174" s="17"/>
    </row>
    <row r="175" spans="1:13" ht="12.75" customHeight="1" x14ac:dyDescent="0.15">
      <c r="A175" s="17"/>
      <c r="B175" s="17"/>
      <c r="C175" s="17"/>
      <c r="E175" s="17"/>
      <c r="I175" s="17"/>
      <c r="J175" s="22"/>
      <c r="K175" s="22"/>
      <c r="L175" s="17"/>
      <c r="M175" s="17"/>
    </row>
    <row r="176" spans="1:13" ht="12.75" customHeight="1" x14ac:dyDescent="0.15">
      <c r="A176" s="17"/>
      <c r="B176" s="17"/>
      <c r="C176" s="17"/>
      <c r="E176" s="17"/>
      <c r="I176" s="17"/>
      <c r="J176" s="22"/>
      <c r="K176" s="22"/>
      <c r="L176" s="17"/>
      <c r="M176" s="17"/>
    </row>
    <row r="177" spans="1:13" ht="12.75" customHeight="1" x14ac:dyDescent="0.15">
      <c r="A177" s="17"/>
      <c r="B177" s="17"/>
      <c r="C177" s="17"/>
      <c r="E177" s="17"/>
      <c r="I177" s="17"/>
      <c r="J177" s="22"/>
      <c r="K177" s="22"/>
      <c r="L177" s="17"/>
      <c r="M177" s="17"/>
    </row>
    <row r="178" spans="1:13" ht="12.75" customHeight="1" x14ac:dyDescent="0.15">
      <c r="A178" s="17"/>
      <c r="B178" s="17"/>
      <c r="C178" s="17"/>
      <c r="E178" s="17"/>
      <c r="I178" s="17"/>
      <c r="J178" s="22"/>
      <c r="K178" s="22"/>
      <c r="L178" s="17"/>
      <c r="M178" s="17"/>
    </row>
    <row r="179" spans="1:13" ht="12.75" customHeight="1" x14ac:dyDescent="0.15">
      <c r="A179" s="17"/>
      <c r="B179" s="17"/>
      <c r="C179" s="17"/>
      <c r="E179" s="17"/>
      <c r="I179" s="17"/>
      <c r="J179" s="22"/>
      <c r="K179" s="22"/>
      <c r="L179" s="17"/>
      <c r="M179" s="17"/>
    </row>
    <row r="180" spans="1:13" ht="12.75" customHeight="1" x14ac:dyDescent="0.15">
      <c r="A180" s="17"/>
      <c r="B180" s="17"/>
      <c r="C180" s="17"/>
      <c r="E180" s="17"/>
      <c r="I180" s="17"/>
      <c r="J180" s="22"/>
      <c r="K180" s="22"/>
      <c r="L180" s="17"/>
      <c r="M180" s="17"/>
    </row>
    <row r="181" spans="1:13" ht="12.75" customHeight="1" x14ac:dyDescent="0.15">
      <c r="A181" s="17"/>
      <c r="B181" s="17"/>
      <c r="C181" s="17"/>
      <c r="E181" s="17"/>
      <c r="I181" s="17"/>
      <c r="J181" s="22"/>
      <c r="K181" s="22"/>
      <c r="L181" s="17"/>
      <c r="M181" s="17"/>
    </row>
    <row r="182" spans="1:13" ht="12.75" customHeight="1" x14ac:dyDescent="0.15">
      <c r="A182" s="17"/>
      <c r="B182" s="17"/>
      <c r="C182" s="17"/>
      <c r="E182" s="17"/>
      <c r="I182" s="17"/>
      <c r="J182" s="22"/>
      <c r="K182" s="22"/>
      <c r="L182" s="17"/>
      <c r="M182" s="17"/>
    </row>
    <row r="183" spans="1:13" ht="12.75" customHeight="1" x14ac:dyDescent="0.15">
      <c r="A183" s="17"/>
      <c r="B183" s="17"/>
      <c r="C183" s="17"/>
      <c r="E183" s="17"/>
      <c r="I183" s="17"/>
      <c r="J183" s="22"/>
      <c r="K183" s="22"/>
      <c r="L183" s="17"/>
      <c r="M183" s="17"/>
    </row>
    <row r="184" spans="1:13" ht="12.75" customHeight="1" x14ac:dyDescent="0.15">
      <c r="A184" s="17"/>
      <c r="B184" s="17"/>
      <c r="C184" s="17"/>
      <c r="E184" s="17"/>
      <c r="I184" s="17"/>
      <c r="J184" s="22"/>
      <c r="K184" s="22"/>
      <c r="L184" s="17"/>
      <c r="M184" s="17"/>
    </row>
    <row r="185" spans="1:13" ht="12.75" customHeight="1" x14ac:dyDescent="0.15">
      <c r="A185" s="17"/>
      <c r="B185" s="17"/>
      <c r="C185" s="17"/>
      <c r="E185" s="17"/>
      <c r="I185" s="17"/>
      <c r="J185" s="22"/>
      <c r="K185" s="22"/>
      <c r="L185" s="17"/>
      <c r="M185" s="17"/>
    </row>
    <row r="186" spans="1:13" ht="12.75" customHeight="1" x14ac:dyDescent="0.15">
      <c r="A186" s="17"/>
      <c r="B186" s="17"/>
      <c r="C186" s="17"/>
      <c r="E186" s="17"/>
      <c r="I186" s="17"/>
      <c r="J186" s="22"/>
      <c r="K186" s="22"/>
      <c r="L186" s="17"/>
      <c r="M186" s="17"/>
    </row>
    <row r="187" spans="1:13" ht="12.75" customHeight="1" x14ac:dyDescent="0.15">
      <c r="A187" s="17"/>
      <c r="B187" s="17"/>
      <c r="C187" s="17"/>
      <c r="E187" s="17"/>
      <c r="I187" s="17"/>
      <c r="J187" s="22"/>
      <c r="K187" s="22"/>
      <c r="L187" s="17"/>
      <c r="M187" s="17"/>
    </row>
    <row r="188" spans="1:13" ht="12.75" customHeight="1" x14ac:dyDescent="0.15">
      <c r="A188" s="17"/>
      <c r="B188" s="17"/>
      <c r="C188" s="17"/>
      <c r="E188" s="17"/>
      <c r="I188" s="17"/>
      <c r="J188" s="22"/>
      <c r="K188" s="22"/>
      <c r="L188" s="17"/>
      <c r="M188" s="17"/>
    </row>
    <row r="189" spans="1:13" ht="12.75" customHeight="1" x14ac:dyDescent="0.15">
      <c r="A189" s="17"/>
      <c r="B189" s="17"/>
      <c r="C189" s="17"/>
      <c r="E189" s="17"/>
      <c r="I189" s="17"/>
      <c r="J189" s="22"/>
      <c r="K189" s="22"/>
      <c r="L189" s="17"/>
      <c r="M189" s="17"/>
    </row>
    <row r="190" spans="1:13" ht="12.75" customHeight="1" x14ac:dyDescent="0.15">
      <c r="A190" s="17"/>
      <c r="B190" s="17"/>
      <c r="C190" s="17"/>
      <c r="E190" s="17"/>
      <c r="I190" s="17"/>
      <c r="J190" s="22"/>
      <c r="K190" s="22"/>
      <c r="L190" s="17"/>
      <c r="M190" s="17"/>
    </row>
    <row r="191" spans="1:13" ht="12.75" customHeight="1" x14ac:dyDescent="0.15">
      <c r="A191" s="17"/>
      <c r="B191" s="17"/>
      <c r="C191" s="17"/>
      <c r="E191" s="17"/>
      <c r="I191" s="17"/>
      <c r="J191" s="22"/>
      <c r="K191" s="22"/>
      <c r="L191" s="17"/>
      <c r="M191" s="17"/>
    </row>
    <row r="192" spans="1:13" ht="12.75" customHeight="1" x14ac:dyDescent="0.15">
      <c r="A192" s="17"/>
      <c r="B192" s="17"/>
      <c r="C192" s="17"/>
      <c r="E192" s="17"/>
      <c r="I192" s="17"/>
      <c r="J192" s="22"/>
      <c r="K192" s="22"/>
      <c r="L192" s="17"/>
      <c r="M192" s="17"/>
    </row>
    <row r="193" spans="1:13" ht="12.75" customHeight="1" x14ac:dyDescent="0.15">
      <c r="A193" s="17"/>
      <c r="B193" s="17"/>
      <c r="C193" s="17"/>
      <c r="E193" s="17"/>
      <c r="I193" s="17"/>
      <c r="J193" s="22"/>
      <c r="K193" s="22"/>
      <c r="L193" s="17"/>
      <c r="M193" s="17"/>
    </row>
    <row r="194" spans="1:13" ht="12.75" customHeight="1" x14ac:dyDescent="0.15">
      <c r="A194" s="17"/>
      <c r="B194" s="17"/>
      <c r="C194" s="17"/>
      <c r="E194" s="17"/>
      <c r="I194" s="17"/>
      <c r="J194" s="22"/>
      <c r="K194" s="22"/>
      <c r="L194" s="17"/>
      <c r="M194" s="17"/>
    </row>
    <row r="195" spans="1:13" ht="12.75" customHeight="1" x14ac:dyDescent="0.15">
      <c r="A195" s="17"/>
      <c r="B195" s="17"/>
      <c r="C195" s="17"/>
      <c r="E195" s="17"/>
      <c r="I195" s="17"/>
      <c r="J195" s="22"/>
      <c r="K195" s="22"/>
      <c r="L195" s="17"/>
      <c r="M195" s="17"/>
    </row>
    <row r="196" spans="1:13" ht="12.75" customHeight="1" x14ac:dyDescent="0.15">
      <c r="A196" s="17"/>
      <c r="B196" s="17"/>
      <c r="C196" s="17"/>
      <c r="E196" s="17"/>
      <c r="I196" s="17"/>
      <c r="J196" s="22"/>
      <c r="K196" s="22"/>
      <c r="L196" s="17"/>
      <c r="M196" s="17"/>
    </row>
    <row r="197" spans="1:13" ht="12.75" customHeight="1" x14ac:dyDescent="0.15">
      <c r="A197" s="17"/>
      <c r="B197" s="17"/>
      <c r="C197" s="17"/>
      <c r="E197" s="17"/>
      <c r="I197" s="17"/>
      <c r="J197" s="22"/>
      <c r="K197" s="22"/>
      <c r="L197" s="17"/>
      <c r="M197" s="17"/>
    </row>
    <row r="198" spans="1:13" ht="12.75" customHeight="1" x14ac:dyDescent="0.15">
      <c r="A198" s="17"/>
      <c r="B198" s="17"/>
      <c r="C198" s="17"/>
      <c r="E198" s="17"/>
      <c r="I198" s="17"/>
      <c r="J198" s="22"/>
      <c r="K198" s="22"/>
      <c r="L198" s="17"/>
      <c r="M198" s="17"/>
    </row>
    <row r="199" spans="1:13" ht="12.75" customHeight="1" x14ac:dyDescent="0.15">
      <c r="A199" s="17"/>
      <c r="B199" s="17"/>
      <c r="C199" s="17"/>
      <c r="E199" s="17"/>
      <c r="I199" s="17"/>
      <c r="J199" s="22"/>
      <c r="K199" s="22"/>
      <c r="L199" s="17"/>
      <c r="M199" s="17"/>
    </row>
    <row r="200" spans="1:13" ht="12.75" customHeight="1" x14ac:dyDescent="0.15">
      <c r="A200" s="17"/>
      <c r="B200" s="17"/>
      <c r="C200" s="17"/>
      <c r="E200" s="17"/>
      <c r="I200" s="17"/>
      <c r="J200" s="22"/>
      <c r="K200" s="22"/>
      <c r="L200" s="17"/>
      <c r="M200" s="17"/>
    </row>
    <row r="201" spans="1:13" ht="12.75" customHeight="1" x14ac:dyDescent="0.15">
      <c r="A201" s="17"/>
      <c r="B201" s="17"/>
      <c r="C201" s="17"/>
      <c r="E201" s="17"/>
      <c r="I201" s="17"/>
      <c r="J201" s="22"/>
      <c r="K201" s="22"/>
      <c r="L201" s="17"/>
      <c r="M201" s="17"/>
    </row>
    <row r="202" spans="1:13" ht="12.75" customHeight="1" x14ac:dyDescent="0.15">
      <c r="A202" s="17"/>
      <c r="B202" s="17"/>
      <c r="C202" s="17"/>
      <c r="E202" s="17"/>
      <c r="I202" s="17"/>
      <c r="J202" s="22"/>
      <c r="K202" s="22"/>
      <c r="L202" s="17"/>
      <c r="M202" s="17"/>
    </row>
    <row r="203" spans="1:13" ht="12.75" customHeight="1" x14ac:dyDescent="0.15">
      <c r="A203" s="17"/>
      <c r="B203" s="17"/>
      <c r="C203" s="17"/>
      <c r="E203" s="17"/>
      <c r="I203" s="17"/>
      <c r="J203" s="22"/>
      <c r="K203" s="22"/>
      <c r="L203" s="17"/>
      <c r="M203" s="17"/>
    </row>
    <row r="204" spans="1:13" ht="12.75" customHeight="1" x14ac:dyDescent="0.15">
      <c r="A204" s="17"/>
      <c r="B204" s="17"/>
      <c r="C204" s="17"/>
      <c r="E204" s="17"/>
      <c r="I204" s="17"/>
      <c r="J204" s="22"/>
      <c r="K204" s="22"/>
      <c r="L204" s="17"/>
      <c r="M204" s="17"/>
    </row>
    <row r="205" spans="1:13" ht="12.75" customHeight="1" x14ac:dyDescent="0.15">
      <c r="A205" s="17"/>
      <c r="B205" s="17"/>
      <c r="C205" s="17"/>
      <c r="E205" s="17"/>
      <c r="I205" s="17"/>
      <c r="J205" s="22"/>
      <c r="K205" s="22"/>
      <c r="L205" s="17"/>
      <c r="M205" s="17"/>
    </row>
    <row r="206" spans="1:13" ht="12.75" customHeight="1" x14ac:dyDescent="0.15">
      <c r="A206" s="17"/>
      <c r="B206" s="17"/>
      <c r="C206" s="17"/>
      <c r="E206" s="17"/>
      <c r="I206" s="17"/>
      <c r="J206" s="22"/>
      <c r="K206" s="22"/>
      <c r="L206" s="17"/>
      <c r="M206" s="17"/>
    </row>
    <row r="207" spans="1:13" ht="12.75" customHeight="1" x14ac:dyDescent="0.15">
      <c r="A207" s="17"/>
      <c r="B207" s="17"/>
      <c r="C207" s="17"/>
      <c r="E207" s="17"/>
      <c r="I207" s="17"/>
      <c r="J207" s="22"/>
      <c r="K207" s="22"/>
      <c r="L207" s="17"/>
      <c r="M207" s="17"/>
    </row>
    <row r="208" spans="1:13" ht="12.75" customHeight="1" x14ac:dyDescent="0.15">
      <c r="A208" s="17"/>
      <c r="B208" s="17"/>
      <c r="C208" s="17"/>
      <c r="E208" s="17"/>
      <c r="I208" s="17"/>
      <c r="J208" s="22"/>
      <c r="K208" s="22"/>
      <c r="L208" s="17"/>
      <c r="M208" s="17"/>
    </row>
    <row r="209" spans="1:13" ht="12.75" customHeight="1" x14ac:dyDescent="0.15">
      <c r="A209" s="17"/>
      <c r="B209" s="17"/>
      <c r="C209" s="17"/>
      <c r="E209" s="17"/>
      <c r="I209" s="17"/>
      <c r="J209" s="22"/>
      <c r="K209" s="22"/>
      <c r="L209" s="17"/>
      <c r="M209" s="17"/>
    </row>
    <row r="210" spans="1:13" ht="12.75" customHeight="1" x14ac:dyDescent="0.15">
      <c r="A210" s="17"/>
      <c r="B210" s="17"/>
      <c r="C210" s="17"/>
      <c r="E210" s="17"/>
      <c r="I210" s="17"/>
      <c r="J210" s="22"/>
      <c r="K210" s="22"/>
      <c r="L210" s="17"/>
      <c r="M210" s="17"/>
    </row>
    <row r="211" spans="1:13" ht="12.75" customHeight="1" x14ac:dyDescent="0.15">
      <c r="A211" s="17"/>
      <c r="B211" s="17"/>
      <c r="C211" s="17"/>
      <c r="E211" s="17"/>
      <c r="I211" s="17"/>
      <c r="J211" s="22"/>
      <c r="K211" s="22"/>
      <c r="L211" s="17"/>
      <c r="M211" s="17"/>
    </row>
    <row r="212" spans="1:13" ht="12.75" customHeight="1" x14ac:dyDescent="0.15">
      <c r="A212" s="17"/>
      <c r="B212" s="17"/>
      <c r="C212" s="17"/>
      <c r="E212" s="17"/>
      <c r="I212" s="17"/>
      <c r="J212" s="22"/>
      <c r="K212" s="22"/>
      <c r="L212" s="17"/>
      <c r="M212" s="17"/>
    </row>
    <row r="213" spans="1:13" ht="12.75" customHeight="1" x14ac:dyDescent="0.15">
      <c r="A213" s="17"/>
      <c r="B213" s="17"/>
      <c r="C213" s="17"/>
      <c r="E213" s="17"/>
      <c r="I213" s="17"/>
      <c r="J213" s="22"/>
      <c r="K213" s="22"/>
      <c r="L213" s="17"/>
      <c r="M213" s="17"/>
    </row>
    <row r="214" spans="1:13" ht="12.75" customHeight="1" x14ac:dyDescent="0.15">
      <c r="A214" s="17"/>
      <c r="B214" s="17"/>
      <c r="C214" s="17"/>
      <c r="E214" s="17"/>
      <c r="I214" s="17"/>
      <c r="J214" s="22"/>
      <c r="K214" s="22"/>
      <c r="L214" s="17"/>
      <c r="M214" s="17"/>
    </row>
    <row r="215" spans="1:13" ht="12.75" customHeight="1" x14ac:dyDescent="0.15">
      <c r="A215" s="17"/>
      <c r="B215" s="17"/>
      <c r="C215" s="17"/>
      <c r="E215" s="17"/>
      <c r="I215" s="17"/>
      <c r="J215" s="22"/>
      <c r="K215" s="22"/>
      <c r="L215" s="17"/>
      <c r="M215" s="17"/>
    </row>
    <row r="216" spans="1:13" ht="12.75" customHeight="1" x14ac:dyDescent="0.15">
      <c r="A216" s="17"/>
      <c r="B216" s="17"/>
      <c r="C216" s="17"/>
      <c r="E216" s="17"/>
      <c r="I216" s="17"/>
      <c r="J216" s="22"/>
      <c r="K216" s="22"/>
      <c r="L216" s="17"/>
      <c r="M216" s="17"/>
    </row>
    <row r="217" spans="1:13" ht="12.75" customHeight="1" x14ac:dyDescent="0.15">
      <c r="A217" s="17"/>
      <c r="B217" s="17"/>
      <c r="C217" s="17"/>
      <c r="E217" s="17"/>
      <c r="I217" s="17"/>
      <c r="J217" s="22"/>
      <c r="K217" s="22"/>
      <c r="L217" s="17"/>
      <c r="M217" s="17"/>
    </row>
    <row r="218" spans="1:13" ht="12.75" customHeight="1" x14ac:dyDescent="0.15">
      <c r="A218" s="17"/>
      <c r="B218" s="17"/>
      <c r="C218" s="17"/>
      <c r="E218" s="17"/>
      <c r="I218" s="17"/>
      <c r="J218" s="22"/>
      <c r="K218" s="22"/>
      <c r="L218" s="17"/>
      <c r="M218" s="17"/>
    </row>
    <row r="219" spans="1:13" ht="12.75" customHeight="1" x14ac:dyDescent="0.15">
      <c r="A219" s="17"/>
      <c r="B219" s="17"/>
      <c r="C219" s="17"/>
      <c r="E219" s="17"/>
      <c r="I219" s="17"/>
      <c r="J219" s="22"/>
      <c r="K219" s="22"/>
      <c r="L219" s="17"/>
      <c r="M219" s="17"/>
    </row>
    <row r="220" spans="1:13" ht="12.75" customHeight="1" x14ac:dyDescent="0.15">
      <c r="A220" s="17"/>
      <c r="B220" s="17"/>
      <c r="C220" s="17"/>
      <c r="E220" s="17"/>
      <c r="I220" s="17"/>
      <c r="J220" s="22"/>
      <c r="K220" s="22"/>
      <c r="L220" s="17"/>
      <c r="M220" s="17"/>
    </row>
    <row r="221" spans="1:13" ht="12.75" customHeight="1" x14ac:dyDescent="0.15">
      <c r="A221" s="17"/>
      <c r="B221" s="17"/>
      <c r="C221" s="17"/>
      <c r="E221" s="17"/>
      <c r="I221" s="17"/>
      <c r="J221" s="22"/>
      <c r="K221" s="22"/>
      <c r="L221" s="17"/>
      <c r="M221" s="17"/>
    </row>
    <row r="222" spans="1:13" ht="12.75" customHeight="1" x14ac:dyDescent="0.15">
      <c r="A222" s="17"/>
      <c r="B222" s="17"/>
      <c r="C222" s="17"/>
      <c r="E222" s="17"/>
      <c r="I222" s="17"/>
      <c r="J222" s="22"/>
      <c r="K222" s="22"/>
      <c r="L222" s="17"/>
      <c r="M222" s="17"/>
    </row>
    <row r="223" spans="1:13" ht="12.75" customHeight="1" x14ac:dyDescent="0.15">
      <c r="A223" s="17"/>
      <c r="B223" s="17"/>
      <c r="C223" s="17"/>
      <c r="E223" s="17"/>
      <c r="I223" s="17"/>
      <c r="J223" s="22"/>
      <c r="K223" s="22"/>
      <c r="L223" s="17"/>
      <c r="M223" s="17"/>
    </row>
    <row r="224" spans="1:13" ht="12.75" customHeight="1" x14ac:dyDescent="0.15">
      <c r="A224" s="17"/>
      <c r="B224" s="17"/>
      <c r="C224" s="17"/>
      <c r="E224" s="17"/>
      <c r="I224" s="17"/>
      <c r="J224" s="22"/>
      <c r="K224" s="22"/>
      <c r="L224" s="17"/>
      <c r="M224" s="17"/>
    </row>
    <row r="225" spans="1:13" ht="12.75" customHeight="1" x14ac:dyDescent="0.15">
      <c r="A225" s="17"/>
      <c r="B225" s="17"/>
      <c r="C225" s="17"/>
      <c r="E225" s="17"/>
      <c r="I225" s="17"/>
      <c r="J225" s="22"/>
      <c r="K225" s="22"/>
      <c r="L225" s="17"/>
      <c r="M225" s="17"/>
    </row>
    <row r="226" spans="1:13" ht="12.75" customHeight="1" x14ac:dyDescent="0.15">
      <c r="A226" s="17"/>
      <c r="B226" s="17"/>
      <c r="C226" s="17"/>
      <c r="E226" s="17"/>
      <c r="I226" s="17"/>
      <c r="J226" s="22"/>
      <c r="K226" s="22"/>
      <c r="L226" s="17"/>
      <c r="M226" s="17"/>
    </row>
    <row r="227" spans="1:13" ht="12.75" customHeight="1" x14ac:dyDescent="0.15">
      <c r="A227" s="17"/>
      <c r="B227" s="17"/>
      <c r="C227" s="17"/>
      <c r="E227" s="17"/>
      <c r="I227" s="17"/>
      <c r="J227" s="22"/>
      <c r="K227" s="22"/>
      <c r="L227" s="17"/>
      <c r="M227" s="17"/>
    </row>
    <row r="228" spans="1:13" ht="12.75" customHeight="1" x14ac:dyDescent="0.15">
      <c r="A228" s="17"/>
      <c r="B228" s="17"/>
      <c r="C228" s="17"/>
      <c r="E228" s="17"/>
      <c r="I228" s="17"/>
      <c r="J228" s="22"/>
      <c r="K228" s="22"/>
      <c r="L228" s="17"/>
      <c r="M228" s="17"/>
    </row>
    <row r="229" spans="1:13" ht="12.75" customHeight="1" x14ac:dyDescent="0.15">
      <c r="A229" s="17"/>
      <c r="B229" s="17"/>
      <c r="C229" s="17"/>
      <c r="E229" s="17"/>
      <c r="I229" s="17"/>
      <c r="J229" s="22"/>
      <c r="K229" s="22"/>
      <c r="L229" s="17"/>
      <c r="M229" s="17"/>
    </row>
    <row r="230" spans="1:13" ht="12.75" customHeight="1" x14ac:dyDescent="0.15">
      <c r="A230" s="17"/>
      <c r="B230" s="17"/>
      <c r="C230" s="17"/>
      <c r="E230" s="17"/>
      <c r="I230" s="17"/>
      <c r="J230" s="22"/>
      <c r="K230" s="22"/>
      <c r="L230" s="17"/>
      <c r="M230" s="17"/>
    </row>
    <row r="231" spans="1:13" ht="12.75" customHeight="1" x14ac:dyDescent="0.15">
      <c r="A231" s="17"/>
      <c r="B231" s="17"/>
      <c r="C231" s="17"/>
      <c r="E231" s="17"/>
      <c r="I231" s="17"/>
      <c r="J231" s="22"/>
      <c r="K231" s="22"/>
      <c r="L231" s="17"/>
      <c r="M231" s="17"/>
    </row>
    <row r="232" spans="1:13" ht="12.75" customHeight="1" x14ac:dyDescent="0.15">
      <c r="A232" s="17"/>
      <c r="B232" s="17"/>
      <c r="C232" s="17"/>
      <c r="E232" s="17"/>
      <c r="I232" s="17"/>
      <c r="J232" s="22"/>
      <c r="K232" s="22"/>
      <c r="L232" s="17"/>
      <c r="M232" s="17"/>
    </row>
    <row r="233" spans="1:13" ht="12.75" customHeight="1" x14ac:dyDescent="0.15">
      <c r="A233" s="17"/>
      <c r="B233" s="17"/>
      <c r="C233" s="17"/>
      <c r="E233" s="17"/>
      <c r="I233" s="17"/>
      <c r="J233" s="22"/>
      <c r="K233" s="22"/>
      <c r="L233" s="17"/>
      <c r="M233" s="17"/>
    </row>
    <row r="234" spans="1:13" ht="12.75" customHeight="1" x14ac:dyDescent="0.15">
      <c r="A234" s="17"/>
      <c r="B234" s="17"/>
      <c r="C234" s="17"/>
      <c r="E234" s="17"/>
      <c r="I234" s="17"/>
      <c r="J234" s="22"/>
      <c r="K234" s="22"/>
      <c r="L234" s="17"/>
      <c r="M234" s="17"/>
    </row>
    <row r="235" spans="1:13" ht="12.75" customHeight="1" x14ac:dyDescent="0.15">
      <c r="A235" s="17"/>
      <c r="B235" s="17"/>
      <c r="C235" s="17"/>
      <c r="E235" s="17"/>
      <c r="I235" s="17"/>
      <c r="J235" s="22"/>
      <c r="K235" s="22"/>
      <c r="L235" s="17"/>
      <c r="M235" s="17"/>
    </row>
    <row r="236" spans="1:13" ht="12.75" customHeight="1" x14ac:dyDescent="0.15">
      <c r="A236" s="17"/>
      <c r="B236" s="17"/>
      <c r="C236" s="17"/>
      <c r="E236" s="17"/>
      <c r="I236" s="17"/>
      <c r="J236" s="22"/>
      <c r="K236" s="22"/>
      <c r="L236" s="17"/>
      <c r="M236" s="17"/>
    </row>
    <row r="237" spans="1:13" ht="12.75" customHeight="1" x14ac:dyDescent="0.15">
      <c r="A237" s="17"/>
      <c r="B237" s="17"/>
      <c r="C237" s="17"/>
      <c r="E237" s="17"/>
      <c r="I237" s="17"/>
      <c r="J237" s="22"/>
      <c r="K237" s="22"/>
      <c r="L237" s="17"/>
      <c r="M237" s="17"/>
    </row>
    <row r="238" spans="1:13" ht="12.75" customHeight="1" x14ac:dyDescent="0.15">
      <c r="A238" s="17"/>
      <c r="B238" s="17"/>
      <c r="C238" s="17"/>
      <c r="E238" s="17"/>
      <c r="I238" s="17"/>
      <c r="J238" s="22"/>
      <c r="K238" s="22"/>
      <c r="L238" s="17"/>
      <c r="M238" s="17"/>
    </row>
    <row r="239" spans="1:13" ht="12.75" customHeight="1" x14ac:dyDescent="0.15">
      <c r="A239" s="17"/>
      <c r="B239" s="17"/>
      <c r="C239" s="17"/>
      <c r="E239" s="17"/>
      <c r="I239" s="17"/>
      <c r="J239" s="22"/>
      <c r="K239" s="22"/>
      <c r="L239" s="17"/>
      <c r="M239" s="17"/>
    </row>
    <row r="240" spans="1:13" ht="12.75" customHeight="1" x14ac:dyDescent="0.15">
      <c r="A240" s="17"/>
      <c r="B240" s="17"/>
      <c r="C240" s="17"/>
      <c r="E240" s="17"/>
      <c r="I240" s="17"/>
      <c r="J240" s="22"/>
      <c r="K240" s="22"/>
      <c r="L240" s="17"/>
      <c r="M240" s="17"/>
    </row>
    <row r="241" spans="1:13" ht="12.75" customHeight="1" x14ac:dyDescent="0.15">
      <c r="A241" s="17"/>
      <c r="B241" s="17"/>
      <c r="C241" s="17"/>
      <c r="E241" s="17"/>
      <c r="I241" s="17"/>
      <c r="J241" s="22"/>
      <c r="K241" s="22"/>
      <c r="L241" s="17"/>
      <c r="M241" s="17"/>
    </row>
    <row r="242" spans="1:13" ht="12.75" customHeight="1" x14ac:dyDescent="0.15">
      <c r="A242" s="17"/>
      <c r="B242" s="17"/>
      <c r="C242" s="17"/>
      <c r="E242" s="17"/>
      <c r="I242" s="17"/>
      <c r="J242" s="22"/>
      <c r="K242" s="22"/>
      <c r="L242" s="17"/>
      <c r="M242" s="17"/>
    </row>
    <row r="243" spans="1:13" ht="12.75" customHeight="1" x14ac:dyDescent="0.15">
      <c r="A243" s="17"/>
      <c r="B243" s="17"/>
      <c r="C243" s="17"/>
      <c r="E243" s="17"/>
      <c r="I243" s="17"/>
      <c r="J243" s="22"/>
      <c r="K243" s="22"/>
      <c r="L243" s="17"/>
      <c r="M243" s="17"/>
    </row>
    <row r="244" spans="1:13" ht="12.75" customHeight="1" x14ac:dyDescent="0.15">
      <c r="A244" s="17"/>
      <c r="B244" s="17"/>
      <c r="C244" s="17"/>
      <c r="E244" s="17"/>
      <c r="I244" s="17"/>
      <c r="J244" s="22"/>
      <c r="K244" s="22"/>
      <c r="L244" s="17"/>
      <c r="M244" s="17"/>
    </row>
    <row r="245" spans="1:13" ht="12.75" customHeight="1" x14ac:dyDescent="0.15">
      <c r="A245" s="17"/>
      <c r="B245" s="17"/>
      <c r="C245" s="17"/>
      <c r="E245" s="17"/>
      <c r="I245" s="17"/>
      <c r="J245" s="22"/>
      <c r="K245" s="22"/>
      <c r="L245" s="17"/>
      <c r="M245" s="17"/>
    </row>
    <row r="246" spans="1:13" ht="12.75" customHeight="1" x14ac:dyDescent="0.15">
      <c r="A246" s="17"/>
      <c r="B246" s="17"/>
      <c r="C246" s="17"/>
      <c r="E246" s="17"/>
      <c r="I246" s="17"/>
      <c r="J246" s="22"/>
      <c r="K246" s="22"/>
      <c r="L246" s="17"/>
      <c r="M246" s="17"/>
    </row>
    <row r="247" spans="1:13" ht="12.75" customHeight="1" x14ac:dyDescent="0.15">
      <c r="A247" s="17"/>
      <c r="B247" s="17"/>
      <c r="C247" s="17"/>
      <c r="E247" s="17"/>
      <c r="I247" s="17"/>
      <c r="J247" s="22"/>
      <c r="K247" s="22"/>
      <c r="L247" s="17"/>
      <c r="M247" s="17"/>
    </row>
    <row r="248" spans="1:13" ht="12.75" customHeight="1" x14ac:dyDescent="0.15">
      <c r="A248" s="17"/>
      <c r="B248" s="17"/>
      <c r="C248" s="17"/>
      <c r="E248" s="17"/>
      <c r="I248" s="17"/>
      <c r="J248" s="22"/>
      <c r="K248" s="22"/>
      <c r="L248" s="17"/>
      <c r="M248" s="17"/>
    </row>
    <row r="249" spans="1:13" ht="12.75" customHeight="1" x14ac:dyDescent="0.15">
      <c r="A249" s="17"/>
      <c r="B249" s="17"/>
      <c r="C249" s="17"/>
      <c r="E249" s="17"/>
      <c r="I249" s="17"/>
      <c r="J249" s="22"/>
      <c r="K249" s="22"/>
      <c r="L249" s="17"/>
      <c r="M249" s="17"/>
    </row>
    <row r="250" spans="1:13" ht="12.75" customHeight="1" x14ac:dyDescent="0.15">
      <c r="A250" s="17"/>
      <c r="B250" s="17"/>
      <c r="C250" s="17"/>
      <c r="E250" s="17"/>
      <c r="I250" s="17"/>
      <c r="J250" s="22"/>
      <c r="K250" s="22"/>
      <c r="L250" s="17"/>
      <c r="M250" s="17"/>
    </row>
    <row r="251" spans="1:13" ht="12.75" customHeight="1" x14ac:dyDescent="0.15">
      <c r="A251" s="17"/>
      <c r="B251" s="17"/>
      <c r="C251" s="17"/>
      <c r="E251" s="17"/>
      <c r="I251" s="17"/>
      <c r="J251" s="22"/>
      <c r="K251" s="22"/>
      <c r="L251" s="17"/>
      <c r="M251" s="17"/>
    </row>
    <row r="252" spans="1:13" ht="12.75" customHeight="1" x14ac:dyDescent="0.15">
      <c r="A252" s="17"/>
      <c r="B252" s="17"/>
      <c r="C252" s="17"/>
      <c r="E252" s="17"/>
      <c r="I252" s="17"/>
      <c r="J252" s="22"/>
      <c r="K252" s="22"/>
      <c r="L252" s="17"/>
      <c r="M252" s="17"/>
    </row>
    <row r="253" spans="1:13" ht="12.75" customHeight="1" x14ac:dyDescent="0.15">
      <c r="A253" s="17"/>
      <c r="B253" s="17"/>
      <c r="C253" s="17"/>
      <c r="E253" s="17"/>
      <c r="I253" s="17"/>
      <c r="J253" s="22"/>
      <c r="K253" s="22"/>
      <c r="L253" s="17"/>
      <c r="M253" s="17"/>
    </row>
    <row r="254" spans="1:13" ht="12.75" customHeight="1" x14ac:dyDescent="0.15">
      <c r="A254" s="17"/>
      <c r="B254" s="17"/>
      <c r="C254" s="17"/>
      <c r="E254" s="17"/>
      <c r="I254" s="17"/>
      <c r="J254" s="22"/>
      <c r="K254" s="22"/>
      <c r="L254" s="17"/>
      <c r="M254" s="17"/>
    </row>
    <row r="255" spans="1:13" ht="12.75" customHeight="1" x14ac:dyDescent="0.15">
      <c r="A255" s="17"/>
      <c r="B255" s="17"/>
      <c r="C255" s="17"/>
      <c r="E255" s="17"/>
      <c r="I255" s="17"/>
      <c r="J255" s="22"/>
      <c r="K255" s="22"/>
      <c r="L255" s="17"/>
      <c r="M255" s="17"/>
    </row>
    <row r="256" spans="1:13" ht="12.75" customHeight="1" x14ac:dyDescent="0.15">
      <c r="A256" s="17"/>
      <c r="B256" s="17"/>
      <c r="C256" s="17"/>
      <c r="E256" s="17"/>
      <c r="I256" s="17"/>
      <c r="J256" s="22"/>
      <c r="K256" s="22"/>
      <c r="L256" s="17"/>
      <c r="M256" s="17"/>
    </row>
    <row r="257" spans="1:13" ht="12.75" customHeight="1" x14ac:dyDescent="0.15">
      <c r="A257" s="17"/>
      <c r="B257" s="17"/>
      <c r="C257" s="17"/>
      <c r="E257" s="17"/>
      <c r="I257" s="17"/>
      <c r="J257" s="22"/>
      <c r="K257" s="22"/>
      <c r="L257" s="17"/>
      <c r="M257" s="17"/>
    </row>
    <row r="258" spans="1:13" ht="12.75" customHeight="1" x14ac:dyDescent="0.15">
      <c r="A258" s="17"/>
      <c r="B258" s="17"/>
      <c r="C258" s="17"/>
      <c r="E258" s="17"/>
      <c r="I258" s="17"/>
      <c r="J258" s="22"/>
      <c r="K258" s="22"/>
      <c r="L258" s="17"/>
      <c r="M258" s="17"/>
    </row>
    <row r="259" spans="1:13" ht="12.75" customHeight="1" x14ac:dyDescent="0.15">
      <c r="A259" s="17"/>
      <c r="B259" s="17"/>
      <c r="C259" s="17"/>
      <c r="E259" s="17"/>
      <c r="I259" s="17"/>
      <c r="J259" s="22"/>
      <c r="K259" s="22"/>
      <c r="L259" s="17"/>
      <c r="M259" s="17"/>
    </row>
    <row r="260" spans="1:13" ht="12.75" customHeight="1" x14ac:dyDescent="0.15">
      <c r="A260" s="17"/>
      <c r="B260" s="17"/>
      <c r="C260" s="17"/>
      <c r="E260" s="17"/>
      <c r="I260" s="17"/>
      <c r="J260" s="22"/>
      <c r="K260" s="22"/>
      <c r="L260" s="17"/>
      <c r="M260" s="17"/>
    </row>
    <row r="261" spans="1:13" ht="12.75" customHeight="1" x14ac:dyDescent="0.15">
      <c r="A261" s="17"/>
      <c r="B261" s="17"/>
      <c r="C261" s="17"/>
      <c r="E261" s="17"/>
      <c r="I261" s="17"/>
      <c r="J261" s="22"/>
      <c r="K261" s="22"/>
      <c r="L261" s="17"/>
      <c r="M261" s="17"/>
    </row>
    <row r="262" spans="1:13" ht="12.75" customHeight="1" x14ac:dyDescent="0.15">
      <c r="A262" s="17"/>
      <c r="B262" s="17"/>
      <c r="C262" s="17"/>
      <c r="E262" s="17"/>
      <c r="I262" s="17"/>
      <c r="J262" s="22"/>
      <c r="K262" s="22"/>
      <c r="L262" s="17"/>
      <c r="M262" s="17"/>
    </row>
    <row r="263" spans="1:13" ht="12.75" customHeight="1" x14ac:dyDescent="0.15">
      <c r="A263" s="17"/>
      <c r="B263" s="17"/>
      <c r="C263" s="17"/>
      <c r="E263" s="17"/>
      <c r="I263" s="17"/>
      <c r="J263" s="22"/>
      <c r="K263" s="22"/>
      <c r="L263" s="17"/>
      <c r="M263" s="17"/>
    </row>
    <row r="264" spans="1:13" ht="12.75" customHeight="1" x14ac:dyDescent="0.15">
      <c r="A264" s="17"/>
      <c r="B264" s="17"/>
      <c r="C264" s="17"/>
      <c r="E264" s="17"/>
      <c r="I264" s="17"/>
      <c r="J264" s="22"/>
      <c r="K264" s="22"/>
      <c r="L264" s="17"/>
      <c r="M264" s="17"/>
    </row>
    <row r="265" spans="1:13" ht="12.75" customHeight="1" x14ac:dyDescent="0.15">
      <c r="A265" s="17"/>
      <c r="B265" s="17"/>
      <c r="C265" s="17"/>
      <c r="E265" s="17"/>
      <c r="I265" s="17"/>
      <c r="J265" s="22"/>
      <c r="K265" s="22"/>
      <c r="L265" s="17"/>
      <c r="M265" s="17"/>
    </row>
    <row r="266" spans="1:13" ht="12.75" customHeight="1" x14ac:dyDescent="0.15">
      <c r="A266" s="17"/>
      <c r="B266" s="17"/>
      <c r="C266" s="17"/>
      <c r="E266" s="17"/>
      <c r="I266" s="17"/>
      <c r="J266" s="22"/>
      <c r="K266" s="22"/>
      <c r="L266" s="17"/>
      <c r="M266" s="17"/>
    </row>
    <row r="267" spans="1:13" ht="12.75" customHeight="1" x14ac:dyDescent="0.15">
      <c r="A267" s="17"/>
      <c r="B267" s="17"/>
      <c r="C267" s="17"/>
      <c r="E267" s="17"/>
      <c r="I267" s="17"/>
      <c r="J267" s="22"/>
      <c r="K267" s="22"/>
      <c r="L267" s="17"/>
      <c r="M267" s="17"/>
    </row>
    <row r="268" spans="1:13" ht="12.75" customHeight="1" x14ac:dyDescent="0.15">
      <c r="A268" s="17"/>
      <c r="B268" s="17"/>
      <c r="C268" s="17"/>
      <c r="E268" s="17"/>
      <c r="I268" s="17"/>
      <c r="J268" s="22"/>
      <c r="K268" s="22"/>
      <c r="L268" s="17"/>
      <c r="M268" s="17"/>
    </row>
    <row r="269" spans="1:13" ht="12.75" customHeight="1" x14ac:dyDescent="0.15">
      <c r="A269" s="17"/>
      <c r="B269" s="17"/>
      <c r="C269" s="17"/>
      <c r="E269" s="17"/>
      <c r="I269" s="17"/>
      <c r="J269" s="22"/>
      <c r="K269" s="22"/>
      <c r="L269" s="17"/>
      <c r="M269" s="17"/>
    </row>
    <row r="270" spans="1:13" ht="12.75" customHeight="1" x14ac:dyDescent="0.15">
      <c r="A270" s="17"/>
      <c r="B270" s="17"/>
      <c r="C270" s="17"/>
      <c r="E270" s="17"/>
      <c r="I270" s="17"/>
      <c r="J270" s="22"/>
      <c r="K270" s="22"/>
      <c r="L270" s="17"/>
      <c r="M270" s="17"/>
    </row>
    <row r="271" spans="1:13" ht="12.75" customHeight="1" x14ac:dyDescent="0.15">
      <c r="A271" s="17"/>
      <c r="B271" s="17"/>
      <c r="C271" s="17"/>
      <c r="E271" s="17"/>
      <c r="I271" s="17"/>
      <c r="J271" s="22"/>
      <c r="K271" s="22"/>
      <c r="L271" s="17"/>
      <c r="M271" s="17"/>
    </row>
    <row r="272" spans="1:13" ht="12.75" customHeight="1" x14ac:dyDescent="0.15">
      <c r="A272" s="17"/>
      <c r="B272" s="17"/>
      <c r="C272" s="17"/>
      <c r="E272" s="17"/>
      <c r="I272" s="17"/>
      <c r="J272" s="22"/>
      <c r="K272" s="22"/>
      <c r="L272" s="17"/>
      <c r="M272" s="17"/>
    </row>
    <row r="273" spans="1:13" ht="12.75" customHeight="1" x14ac:dyDescent="0.15">
      <c r="A273" s="17"/>
      <c r="B273" s="17"/>
      <c r="C273" s="17"/>
      <c r="E273" s="17"/>
      <c r="I273" s="17"/>
      <c r="J273" s="22"/>
      <c r="K273" s="22"/>
      <c r="L273" s="17"/>
      <c r="M273" s="17"/>
    </row>
    <row r="274" spans="1:13" ht="12.75" customHeight="1" x14ac:dyDescent="0.15">
      <c r="A274" s="17"/>
      <c r="B274" s="17"/>
      <c r="C274" s="17"/>
      <c r="E274" s="17"/>
      <c r="I274" s="17"/>
      <c r="J274" s="22"/>
      <c r="K274" s="22"/>
      <c r="L274" s="17"/>
      <c r="M274" s="17"/>
    </row>
    <row r="275" spans="1:13" ht="12.75" customHeight="1" x14ac:dyDescent="0.15">
      <c r="A275" s="17"/>
      <c r="B275" s="17"/>
      <c r="C275" s="17"/>
      <c r="E275" s="17"/>
      <c r="I275" s="17"/>
      <c r="J275" s="22"/>
      <c r="K275" s="22"/>
      <c r="L275" s="17"/>
      <c r="M275" s="17"/>
    </row>
    <row r="276" spans="1:13" ht="12.75" customHeight="1" x14ac:dyDescent="0.15">
      <c r="A276" s="17"/>
      <c r="B276" s="17"/>
      <c r="C276" s="17"/>
      <c r="E276" s="17"/>
      <c r="I276" s="17"/>
      <c r="J276" s="22"/>
      <c r="K276" s="22"/>
      <c r="L276" s="17"/>
      <c r="M276" s="17"/>
    </row>
    <row r="277" spans="1:13" ht="12.75" customHeight="1" x14ac:dyDescent="0.15">
      <c r="A277" s="17"/>
      <c r="B277" s="17"/>
      <c r="C277" s="17"/>
      <c r="E277" s="17"/>
      <c r="I277" s="17"/>
      <c r="J277" s="22"/>
      <c r="K277" s="22"/>
      <c r="L277" s="17"/>
      <c r="M277" s="17"/>
    </row>
    <row r="278" spans="1:13" ht="12.75" customHeight="1" x14ac:dyDescent="0.15">
      <c r="A278" s="17"/>
      <c r="B278" s="17"/>
      <c r="C278" s="17"/>
      <c r="E278" s="17"/>
      <c r="I278" s="17"/>
      <c r="J278" s="22"/>
      <c r="K278" s="22"/>
      <c r="L278" s="17"/>
      <c r="M278" s="17"/>
    </row>
    <row r="279" spans="1:13" ht="12.75" customHeight="1" x14ac:dyDescent="0.15">
      <c r="A279" s="17"/>
      <c r="B279" s="17"/>
      <c r="C279" s="17"/>
      <c r="E279" s="17"/>
      <c r="I279" s="17"/>
      <c r="J279" s="22"/>
      <c r="K279" s="22"/>
      <c r="L279" s="17"/>
      <c r="M279" s="17"/>
    </row>
    <row r="280" spans="1:13" ht="12.75" customHeight="1" x14ac:dyDescent="0.15">
      <c r="A280" s="17"/>
      <c r="B280" s="17"/>
      <c r="C280" s="17"/>
      <c r="E280" s="17"/>
      <c r="I280" s="17"/>
      <c r="J280" s="22"/>
      <c r="K280" s="22"/>
      <c r="L280" s="17"/>
      <c r="M280" s="17"/>
    </row>
    <row r="281" spans="1:13" ht="12.75" customHeight="1" x14ac:dyDescent="0.15">
      <c r="A281" s="17"/>
      <c r="B281" s="17"/>
      <c r="C281" s="17"/>
      <c r="E281" s="17"/>
      <c r="I281" s="17"/>
      <c r="J281" s="22"/>
      <c r="K281" s="22"/>
      <c r="L281" s="17"/>
      <c r="M281" s="17"/>
    </row>
    <row r="282" spans="1:13" ht="12.75" customHeight="1" x14ac:dyDescent="0.15">
      <c r="A282" s="17"/>
      <c r="B282" s="17"/>
      <c r="C282" s="17"/>
      <c r="E282" s="17"/>
      <c r="I282" s="17"/>
      <c r="J282" s="22"/>
      <c r="K282" s="22"/>
      <c r="L282" s="17"/>
      <c r="M282" s="17"/>
    </row>
    <row r="283" spans="1:13" ht="12.75" customHeight="1" x14ac:dyDescent="0.15">
      <c r="A283" s="17"/>
      <c r="B283" s="17"/>
      <c r="C283" s="17"/>
      <c r="E283" s="17"/>
      <c r="I283" s="17"/>
      <c r="J283" s="22"/>
      <c r="K283" s="22"/>
      <c r="L283" s="17"/>
      <c r="M283" s="17"/>
    </row>
    <row r="284" spans="1:13" ht="12.75" customHeight="1" x14ac:dyDescent="0.15">
      <c r="A284" s="17"/>
      <c r="B284" s="17"/>
      <c r="C284" s="17"/>
      <c r="E284" s="17"/>
      <c r="I284" s="17"/>
      <c r="J284" s="22"/>
      <c r="K284" s="22"/>
      <c r="L284" s="17"/>
      <c r="M284" s="17"/>
    </row>
    <row r="285" spans="1:13" ht="12.75" customHeight="1" x14ac:dyDescent="0.15">
      <c r="A285" s="17"/>
      <c r="B285" s="17"/>
      <c r="C285" s="17"/>
      <c r="E285" s="17"/>
      <c r="I285" s="17"/>
      <c r="J285" s="22"/>
      <c r="K285" s="22"/>
      <c r="L285" s="17"/>
      <c r="M285" s="17"/>
    </row>
    <row r="286" spans="1:13" ht="12.75" customHeight="1" x14ac:dyDescent="0.15">
      <c r="A286" s="17"/>
      <c r="B286" s="17"/>
      <c r="C286" s="17"/>
      <c r="E286" s="17"/>
      <c r="I286" s="17"/>
      <c r="J286" s="22"/>
      <c r="K286" s="22"/>
      <c r="L286" s="17"/>
      <c r="M286" s="17"/>
    </row>
    <row r="287" spans="1:13" ht="12.75" customHeight="1" x14ac:dyDescent="0.15">
      <c r="A287" s="17"/>
      <c r="B287" s="17"/>
      <c r="C287" s="17"/>
      <c r="E287" s="17"/>
      <c r="I287" s="17"/>
      <c r="J287" s="22"/>
      <c r="K287" s="22"/>
      <c r="L287" s="17"/>
      <c r="M287" s="17"/>
    </row>
    <row r="288" spans="1:13" ht="12.75" customHeight="1" x14ac:dyDescent="0.15">
      <c r="A288" s="17"/>
      <c r="B288" s="17"/>
      <c r="C288" s="17"/>
      <c r="E288" s="17"/>
      <c r="I288" s="17"/>
      <c r="J288" s="22"/>
      <c r="K288" s="22"/>
      <c r="L288" s="17"/>
      <c r="M288" s="17"/>
    </row>
    <row r="289" spans="1:13" ht="12.75" customHeight="1" x14ac:dyDescent="0.15">
      <c r="A289" s="17"/>
      <c r="B289" s="17"/>
      <c r="C289" s="17"/>
      <c r="E289" s="17"/>
      <c r="I289" s="17"/>
      <c r="J289" s="22"/>
      <c r="K289" s="22"/>
      <c r="L289" s="17"/>
      <c r="M289" s="17"/>
    </row>
    <row r="290" spans="1:13" ht="12.75" customHeight="1" x14ac:dyDescent="0.15">
      <c r="A290" s="17"/>
      <c r="B290" s="17"/>
      <c r="C290" s="17"/>
      <c r="E290" s="17"/>
      <c r="I290" s="17"/>
      <c r="J290" s="22"/>
      <c r="K290" s="22"/>
      <c r="L290" s="17"/>
      <c r="M290" s="17"/>
    </row>
    <row r="291" spans="1:13" ht="12.75" customHeight="1" x14ac:dyDescent="0.15">
      <c r="A291" s="17"/>
      <c r="B291" s="17"/>
      <c r="C291" s="17"/>
      <c r="E291" s="17"/>
      <c r="I291" s="17"/>
      <c r="J291" s="22"/>
      <c r="K291" s="22"/>
      <c r="L291" s="17"/>
      <c r="M291" s="17"/>
    </row>
    <row r="292" spans="1:13" ht="12.75" customHeight="1" x14ac:dyDescent="0.15">
      <c r="A292" s="17"/>
      <c r="B292" s="17"/>
      <c r="C292" s="17"/>
      <c r="E292" s="17"/>
      <c r="I292" s="17"/>
      <c r="J292" s="22"/>
      <c r="K292" s="22"/>
      <c r="L292" s="17"/>
      <c r="M292" s="17"/>
    </row>
    <row r="293" spans="1:13" ht="12.75" customHeight="1" x14ac:dyDescent="0.15">
      <c r="A293" s="17"/>
      <c r="B293" s="17"/>
      <c r="C293" s="17"/>
      <c r="E293" s="17"/>
      <c r="I293" s="17"/>
      <c r="J293" s="22"/>
      <c r="K293" s="22"/>
      <c r="L293" s="17"/>
      <c r="M293" s="17"/>
    </row>
    <row r="294" spans="1:13" ht="12.75" customHeight="1" x14ac:dyDescent="0.15">
      <c r="A294" s="17"/>
      <c r="B294" s="17"/>
      <c r="C294" s="17"/>
      <c r="E294" s="17"/>
      <c r="I294" s="17"/>
      <c r="J294" s="22"/>
      <c r="K294" s="22"/>
      <c r="L294" s="17"/>
      <c r="M294" s="17"/>
    </row>
    <row r="295" spans="1:13" ht="12.75" customHeight="1" x14ac:dyDescent="0.15">
      <c r="A295" s="17"/>
      <c r="B295" s="17"/>
      <c r="C295" s="17"/>
      <c r="E295" s="17"/>
      <c r="I295" s="17"/>
      <c r="J295" s="22"/>
      <c r="K295" s="22"/>
      <c r="L295" s="17"/>
      <c r="M295" s="17"/>
    </row>
    <row r="296" spans="1:13" ht="12.75" customHeight="1" x14ac:dyDescent="0.15">
      <c r="A296" s="17"/>
      <c r="B296" s="17"/>
      <c r="C296" s="17"/>
      <c r="E296" s="17"/>
      <c r="I296" s="17"/>
      <c r="J296" s="22"/>
      <c r="K296" s="22"/>
      <c r="L296" s="17"/>
      <c r="M296" s="17"/>
    </row>
    <row r="297" spans="1:13" ht="12.75" customHeight="1" x14ac:dyDescent="0.15">
      <c r="A297" s="17"/>
      <c r="B297" s="17"/>
      <c r="C297" s="17"/>
      <c r="E297" s="17"/>
      <c r="I297" s="17"/>
      <c r="J297" s="22"/>
      <c r="K297" s="22"/>
      <c r="L297" s="17"/>
      <c r="M297" s="17"/>
    </row>
    <row r="298" spans="1:13" ht="12.75" customHeight="1" x14ac:dyDescent="0.15">
      <c r="A298" s="17"/>
      <c r="B298" s="17"/>
      <c r="C298" s="17"/>
      <c r="E298" s="17"/>
      <c r="I298" s="17"/>
      <c r="J298" s="22"/>
      <c r="K298" s="22"/>
      <c r="L298" s="17"/>
      <c r="M298" s="17"/>
    </row>
    <row r="299" spans="1:13" ht="12.75" customHeight="1" x14ac:dyDescent="0.15">
      <c r="A299" s="17"/>
      <c r="B299" s="17"/>
      <c r="C299" s="17"/>
      <c r="E299" s="17"/>
      <c r="I299" s="17"/>
      <c r="J299" s="22"/>
      <c r="K299" s="22"/>
      <c r="L299" s="17"/>
      <c r="M299" s="17"/>
    </row>
    <row r="300" spans="1:13" ht="12.75" customHeight="1" x14ac:dyDescent="0.15">
      <c r="A300" s="17"/>
      <c r="B300" s="17"/>
      <c r="C300" s="17"/>
      <c r="E300" s="17"/>
      <c r="I300" s="17"/>
      <c r="J300" s="22"/>
      <c r="K300" s="22"/>
      <c r="L300" s="17"/>
      <c r="M300" s="17"/>
    </row>
    <row r="301" spans="1:13" ht="12.75" customHeight="1" x14ac:dyDescent="0.15">
      <c r="A301" s="17"/>
      <c r="B301" s="17"/>
      <c r="C301" s="17"/>
      <c r="E301" s="17"/>
      <c r="I301" s="17"/>
      <c r="J301" s="22"/>
      <c r="K301" s="22"/>
      <c r="L301" s="17"/>
      <c r="M301" s="17"/>
    </row>
    <row r="302" spans="1:13" ht="12.75" customHeight="1" x14ac:dyDescent="0.15">
      <c r="A302" s="17"/>
      <c r="B302" s="17"/>
      <c r="C302" s="17"/>
      <c r="E302" s="17"/>
      <c r="I302" s="17"/>
      <c r="J302" s="22"/>
      <c r="K302" s="22"/>
      <c r="L302" s="17"/>
      <c r="M302" s="17"/>
    </row>
    <row r="303" spans="1:13" ht="12.75" customHeight="1" x14ac:dyDescent="0.15">
      <c r="A303" s="17"/>
      <c r="B303" s="17"/>
      <c r="C303" s="17"/>
      <c r="E303" s="17"/>
      <c r="I303" s="17"/>
      <c r="J303" s="22"/>
      <c r="K303" s="22"/>
      <c r="L303" s="17"/>
      <c r="M303" s="17"/>
    </row>
    <row r="304" spans="1:13" ht="12.75" customHeight="1" x14ac:dyDescent="0.15">
      <c r="A304" s="17"/>
      <c r="B304" s="17"/>
      <c r="C304" s="17"/>
      <c r="E304" s="17"/>
      <c r="I304" s="17"/>
      <c r="J304" s="22"/>
      <c r="K304" s="22"/>
      <c r="L304" s="17"/>
      <c r="M304" s="17"/>
    </row>
    <row r="305" spans="1:13" ht="12.75" customHeight="1" x14ac:dyDescent="0.15">
      <c r="A305" s="17"/>
      <c r="B305" s="17"/>
      <c r="C305" s="17"/>
      <c r="E305" s="17"/>
      <c r="I305" s="17"/>
      <c r="J305" s="22"/>
      <c r="K305" s="22"/>
      <c r="L305" s="17"/>
      <c r="M305" s="17"/>
    </row>
    <row r="306" spans="1:13" ht="12.75" customHeight="1" x14ac:dyDescent="0.15">
      <c r="A306" s="17"/>
      <c r="B306" s="17"/>
      <c r="C306" s="17"/>
      <c r="E306" s="17"/>
      <c r="I306" s="17"/>
      <c r="J306" s="22"/>
      <c r="K306" s="22"/>
      <c r="L306" s="17"/>
      <c r="M306" s="17"/>
    </row>
    <row r="307" spans="1:13" ht="12.75" customHeight="1" x14ac:dyDescent="0.15">
      <c r="A307" s="17"/>
      <c r="B307" s="17"/>
      <c r="C307" s="17"/>
      <c r="E307" s="17"/>
      <c r="I307" s="17"/>
      <c r="J307" s="22"/>
      <c r="K307" s="22"/>
      <c r="L307" s="17"/>
      <c r="M307" s="17"/>
    </row>
    <row r="308" spans="1:13" ht="12.75" customHeight="1" x14ac:dyDescent="0.15">
      <c r="A308" s="17"/>
      <c r="B308" s="17"/>
      <c r="C308" s="17"/>
      <c r="E308" s="17"/>
      <c r="I308" s="17"/>
      <c r="J308" s="22"/>
      <c r="K308" s="22"/>
      <c r="L308" s="17"/>
      <c r="M308" s="17"/>
    </row>
    <row r="309" spans="1:13" ht="12.75" customHeight="1" x14ac:dyDescent="0.15">
      <c r="A309" s="17"/>
      <c r="B309" s="17"/>
      <c r="C309" s="17"/>
      <c r="E309" s="17"/>
      <c r="I309" s="17"/>
      <c r="J309" s="22"/>
      <c r="K309" s="22"/>
      <c r="L309" s="17"/>
      <c r="M309" s="17"/>
    </row>
    <row r="310" spans="1:13" ht="12.75" customHeight="1" x14ac:dyDescent="0.15">
      <c r="A310" s="17"/>
      <c r="B310" s="17"/>
      <c r="C310" s="17"/>
      <c r="E310" s="17"/>
      <c r="I310" s="17"/>
      <c r="J310" s="22"/>
      <c r="K310" s="22"/>
      <c r="L310" s="17"/>
      <c r="M310" s="17"/>
    </row>
    <row r="311" spans="1:13" ht="12.75" customHeight="1" x14ac:dyDescent="0.15">
      <c r="A311" s="17"/>
      <c r="B311" s="17"/>
      <c r="C311" s="17"/>
      <c r="E311" s="17"/>
      <c r="I311" s="17"/>
      <c r="J311" s="22"/>
      <c r="K311" s="22"/>
      <c r="L311" s="17"/>
      <c r="M311" s="17"/>
    </row>
    <row r="312" spans="1:13" ht="12.75" customHeight="1" x14ac:dyDescent="0.15">
      <c r="A312" s="17"/>
      <c r="B312" s="17"/>
      <c r="C312" s="17"/>
      <c r="E312" s="17"/>
      <c r="I312" s="17"/>
      <c r="J312" s="22"/>
      <c r="K312" s="22"/>
      <c r="L312" s="17"/>
      <c r="M312" s="17"/>
    </row>
    <row r="313" spans="1:13" ht="12.75" customHeight="1" x14ac:dyDescent="0.15">
      <c r="A313" s="17"/>
      <c r="B313" s="17"/>
      <c r="C313" s="17"/>
      <c r="E313" s="17"/>
      <c r="I313" s="17"/>
      <c r="J313" s="22"/>
      <c r="K313" s="22"/>
      <c r="L313" s="17"/>
      <c r="M313" s="17"/>
    </row>
    <row r="314" spans="1:13" ht="12.75" customHeight="1" x14ac:dyDescent="0.15">
      <c r="A314" s="17"/>
      <c r="B314" s="17"/>
      <c r="C314" s="17"/>
      <c r="E314" s="17"/>
      <c r="I314" s="17"/>
      <c r="J314" s="22"/>
      <c r="K314" s="22"/>
      <c r="L314" s="17"/>
      <c r="M314" s="17"/>
    </row>
    <row r="315" spans="1:13" ht="12.75" customHeight="1" x14ac:dyDescent="0.15">
      <c r="A315" s="17"/>
      <c r="B315" s="17"/>
      <c r="C315" s="17"/>
      <c r="E315" s="17"/>
      <c r="I315" s="17"/>
      <c r="J315" s="22"/>
      <c r="K315" s="22"/>
      <c r="L315" s="17"/>
      <c r="M315" s="17"/>
    </row>
    <row r="316" spans="1:13" ht="12.75" customHeight="1" x14ac:dyDescent="0.15">
      <c r="A316" s="17"/>
      <c r="B316" s="17"/>
      <c r="C316" s="17"/>
      <c r="E316" s="17"/>
      <c r="I316" s="17"/>
      <c r="J316" s="22"/>
      <c r="K316" s="22"/>
      <c r="L316" s="17"/>
      <c r="M316" s="17"/>
    </row>
    <row r="317" spans="1:13" ht="12.75" customHeight="1" x14ac:dyDescent="0.15">
      <c r="A317" s="17"/>
      <c r="B317" s="17"/>
      <c r="C317" s="17"/>
      <c r="E317" s="17"/>
      <c r="I317" s="17"/>
      <c r="J317" s="22"/>
      <c r="K317" s="22"/>
      <c r="L317" s="17"/>
      <c r="M317" s="17"/>
    </row>
    <row r="318" spans="1:13" ht="12.75" customHeight="1" x14ac:dyDescent="0.15">
      <c r="A318" s="17"/>
      <c r="B318" s="17"/>
      <c r="C318" s="17"/>
      <c r="E318" s="17"/>
      <c r="I318" s="17"/>
      <c r="J318" s="22"/>
      <c r="K318" s="22"/>
      <c r="L318" s="17"/>
      <c r="M318" s="17"/>
    </row>
    <row r="319" spans="1:13" ht="12.75" customHeight="1" x14ac:dyDescent="0.15">
      <c r="A319" s="17"/>
      <c r="B319" s="17"/>
      <c r="C319" s="17"/>
      <c r="E319" s="17"/>
      <c r="I319" s="17"/>
      <c r="J319" s="22"/>
      <c r="K319" s="22"/>
      <c r="L319" s="17"/>
      <c r="M319" s="17"/>
    </row>
    <row r="320" spans="1:13" ht="12.75" customHeight="1" x14ac:dyDescent="0.15">
      <c r="A320" s="17"/>
      <c r="B320" s="17"/>
      <c r="C320" s="17"/>
      <c r="E320" s="17"/>
      <c r="I320" s="17"/>
      <c r="J320" s="22"/>
      <c r="K320" s="22"/>
      <c r="L320" s="17"/>
      <c r="M320" s="17"/>
    </row>
    <row r="321" spans="1:13" ht="12.75" customHeight="1" x14ac:dyDescent="0.15">
      <c r="A321" s="17"/>
      <c r="B321" s="17"/>
      <c r="C321" s="17"/>
      <c r="E321" s="17"/>
      <c r="I321" s="17"/>
      <c r="J321" s="22"/>
      <c r="K321" s="22"/>
      <c r="L321" s="17"/>
      <c r="M321" s="17"/>
    </row>
    <row r="322" spans="1:13" ht="12.75" customHeight="1" x14ac:dyDescent="0.15">
      <c r="A322" s="17"/>
      <c r="B322" s="17"/>
      <c r="C322" s="17"/>
      <c r="E322" s="17"/>
      <c r="I322" s="17"/>
      <c r="J322" s="22"/>
      <c r="K322" s="22"/>
      <c r="L322" s="17"/>
      <c r="M322" s="17"/>
    </row>
    <row r="323" spans="1:13" ht="12.75" customHeight="1" x14ac:dyDescent="0.15">
      <c r="A323" s="17"/>
      <c r="B323" s="17"/>
      <c r="C323" s="17"/>
      <c r="E323" s="17"/>
      <c r="I323" s="17"/>
      <c r="J323" s="22"/>
      <c r="K323" s="22"/>
      <c r="L323" s="17"/>
      <c r="M323" s="17"/>
    </row>
    <row r="324" spans="1:13" ht="12.75" customHeight="1" x14ac:dyDescent="0.15">
      <c r="A324" s="17"/>
      <c r="B324" s="17"/>
      <c r="C324" s="17"/>
      <c r="E324" s="17"/>
      <c r="I324" s="17"/>
      <c r="J324" s="22"/>
      <c r="K324" s="22"/>
      <c r="L324" s="17"/>
      <c r="M324" s="17"/>
    </row>
    <row r="325" spans="1:13" ht="12.75" customHeight="1" x14ac:dyDescent="0.15">
      <c r="A325" s="17"/>
      <c r="B325" s="17"/>
      <c r="C325" s="17"/>
      <c r="E325" s="17"/>
      <c r="I325" s="17"/>
      <c r="J325" s="22"/>
      <c r="K325" s="22"/>
      <c r="L325" s="17"/>
      <c r="M325" s="17"/>
    </row>
    <row r="326" spans="1:13" ht="12.75" customHeight="1" x14ac:dyDescent="0.15">
      <c r="A326" s="17"/>
      <c r="B326" s="17"/>
      <c r="C326" s="17"/>
      <c r="E326" s="17"/>
      <c r="I326" s="17"/>
      <c r="J326" s="22"/>
      <c r="K326" s="22"/>
      <c r="L326" s="17"/>
      <c r="M326" s="17"/>
    </row>
    <row r="327" spans="1:13" ht="12.75" customHeight="1" x14ac:dyDescent="0.15">
      <c r="A327" s="17"/>
      <c r="B327" s="17"/>
      <c r="C327" s="17"/>
      <c r="E327" s="17"/>
      <c r="I327" s="17"/>
      <c r="J327" s="22"/>
      <c r="K327" s="22"/>
      <c r="L327" s="17"/>
      <c r="M327" s="17"/>
    </row>
    <row r="328" spans="1:13" ht="12.75" customHeight="1" x14ac:dyDescent="0.15">
      <c r="A328" s="17"/>
      <c r="B328" s="17"/>
      <c r="C328" s="17"/>
      <c r="E328" s="17"/>
      <c r="I328" s="17"/>
      <c r="J328" s="22"/>
      <c r="K328" s="22"/>
      <c r="L328" s="17"/>
      <c r="M328" s="17"/>
    </row>
    <row r="329" spans="1:13" ht="12.75" customHeight="1" x14ac:dyDescent="0.15">
      <c r="A329" s="17"/>
      <c r="B329" s="17"/>
      <c r="C329" s="17"/>
      <c r="E329" s="17"/>
      <c r="I329" s="17"/>
      <c r="J329" s="22"/>
      <c r="K329" s="22"/>
      <c r="L329" s="17"/>
      <c r="M329" s="17"/>
    </row>
    <row r="330" spans="1:13" ht="12.75" customHeight="1" x14ac:dyDescent="0.15">
      <c r="A330" s="17"/>
      <c r="B330" s="17"/>
      <c r="C330" s="17"/>
      <c r="E330" s="17"/>
      <c r="I330" s="17"/>
      <c r="J330" s="22"/>
      <c r="K330" s="22"/>
      <c r="L330" s="17"/>
      <c r="M330" s="17"/>
    </row>
    <row r="331" spans="1:13" ht="12.75" customHeight="1" x14ac:dyDescent="0.15">
      <c r="A331" s="17"/>
      <c r="B331" s="17"/>
      <c r="C331" s="17"/>
      <c r="E331" s="17"/>
      <c r="I331" s="17"/>
      <c r="J331" s="22"/>
      <c r="K331" s="22"/>
      <c r="L331" s="17"/>
      <c r="M331" s="17"/>
    </row>
    <row r="332" spans="1:13" ht="12.75" customHeight="1" x14ac:dyDescent="0.15">
      <c r="A332" s="17"/>
      <c r="B332" s="17"/>
      <c r="C332" s="17"/>
      <c r="E332" s="17"/>
      <c r="I332" s="17"/>
      <c r="J332" s="22"/>
      <c r="K332" s="22"/>
      <c r="L332" s="17"/>
      <c r="M332" s="17"/>
    </row>
    <row r="333" spans="1:13" ht="12.75" customHeight="1" x14ac:dyDescent="0.15">
      <c r="A333" s="17"/>
      <c r="B333" s="17"/>
      <c r="C333" s="17"/>
      <c r="E333" s="17"/>
      <c r="I333" s="17"/>
      <c r="J333" s="22"/>
      <c r="K333" s="22"/>
      <c r="L333" s="17"/>
      <c r="M333" s="17"/>
    </row>
    <row r="334" spans="1:13" ht="12.75" customHeight="1" x14ac:dyDescent="0.15">
      <c r="A334" s="17"/>
      <c r="B334" s="17"/>
      <c r="C334" s="17"/>
      <c r="E334" s="17"/>
      <c r="I334" s="17"/>
      <c r="J334" s="22"/>
      <c r="K334" s="22"/>
      <c r="L334" s="17"/>
      <c r="M334" s="17"/>
    </row>
    <row r="335" spans="1:13" ht="12.75" customHeight="1" x14ac:dyDescent="0.15">
      <c r="A335" s="17"/>
      <c r="B335" s="17"/>
      <c r="C335" s="17"/>
      <c r="E335" s="17"/>
      <c r="I335" s="17"/>
      <c r="J335" s="22"/>
      <c r="K335" s="22"/>
      <c r="L335" s="17"/>
      <c r="M335" s="17"/>
    </row>
    <row r="336" spans="1:13" ht="12.75" customHeight="1" x14ac:dyDescent="0.15">
      <c r="A336" s="17"/>
      <c r="B336" s="17"/>
      <c r="C336" s="17"/>
      <c r="E336" s="17"/>
      <c r="I336" s="17"/>
      <c r="J336" s="22"/>
      <c r="K336" s="22"/>
      <c r="L336" s="17"/>
      <c r="M336" s="17"/>
    </row>
    <row r="337" spans="1:13" ht="12.75" customHeight="1" x14ac:dyDescent="0.15">
      <c r="A337" s="17"/>
      <c r="B337" s="17"/>
      <c r="C337" s="17"/>
      <c r="E337" s="17"/>
      <c r="I337" s="17"/>
      <c r="J337" s="22"/>
      <c r="K337" s="22"/>
      <c r="L337" s="17"/>
      <c r="M337" s="17"/>
    </row>
    <row r="338" spans="1:13" ht="12.75" customHeight="1" x14ac:dyDescent="0.15">
      <c r="A338" s="17"/>
      <c r="B338" s="17"/>
      <c r="C338" s="17"/>
      <c r="E338" s="17"/>
      <c r="I338" s="17"/>
      <c r="J338" s="22"/>
      <c r="K338" s="22"/>
      <c r="L338" s="17"/>
      <c r="M338" s="17"/>
    </row>
    <row r="339" spans="1:13" ht="12.75" customHeight="1" x14ac:dyDescent="0.15">
      <c r="A339" s="17"/>
      <c r="B339" s="17"/>
      <c r="C339" s="17"/>
      <c r="E339" s="17"/>
      <c r="I339" s="17"/>
      <c r="J339" s="22"/>
      <c r="K339" s="22"/>
      <c r="L339" s="17"/>
      <c r="M339" s="17"/>
    </row>
    <row r="340" spans="1:13" ht="12.75" customHeight="1" x14ac:dyDescent="0.15">
      <c r="A340" s="17"/>
      <c r="B340" s="17"/>
      <c r="C340" s="17"/>
      <c r="E340" s="17"/>
      <c r="I340" s="17"/>
      <c r="J340" s="22"/>
      <c r="K340" s="22"/>
      <c r="L340" s="17"/>
      <c r="M340" s="17"/>
    </row>
    <row r="341" spans="1:13" ht="12.75" customHeight="1" x14ac:dyDescent="0.15">
      <c r="A341" s="17"/>
      <c r="B341" s="17"/>
      <c r="C341" s="17"/>
      <c r="E341" s="17"/>
      <c r="I341" s="17"/>
      <c r="J341" s="22"/>
      <c r="K341" s="22"/>
      <c r="L341" s="17"/>
      <c r="M341" s="17"/>
    </row>
    <row r="342" spans="1:13" ht="12.75" customHeight="1" x14ac:dyDescent="0.15">
      <c r="A342" s="17"/>
      <c r="B342" s="17"/>
      <c r="C342" s="17"/>
      <c r="E342" s="17"/>
      <c r="I342" s="17"/>
      <c r="J342" s="22"/>
      <c r="K342" s="22"/>
      <c r="L342" s="17"/>
      <c r="M342" s="17"/>
    </row>
    <row r="343" spans="1:13" ht="12.75" customHeight="1" x14ac:dyDescent="0.15">
      <c r="A343" s="17"/>
      <c r="B343" s="17"/>
      <c r="C343" s="17"/>
      <c r="E343" s="17"/>
      <c r="I343" s="17"/>
      <c r="J343" s="22"/>
      <c r="K343" s="22"/>
      <c r="L343" s="17"/>
      <c r="M343" s="17"/>
    </row>
    <row r="344" spans="1:13" ht="12.75" customHeight="1" x14ac:dyDescent="0.15">
      <c r="A344" s="17"/>
      <c r="B344" s="17"/>
      <c r="C344" s="17"/>
      <c r="E344" s="17"/>
      <c r="I344" s="17"/>
      <c r="J344" s="22"/>
      <c r="K344" s="22"/>
      <c r="L344" s="17"/>
      <c r="M344" s="17"/>
    </row>
    <row r="345" spans="1:13" ht="12.75" customHeight="1" x14ac:dyDescent="0.15">
      <c r="A345" s="17"/>
      <c r="B345" s="17"/>
      <c r="C345" s="17"/>
      <c r="E345" s="17"/>
      <c r="I345" s="17"/>
      <c r="J345" s="22"/>
      <c r="K345" s="22"/>
      <c r="L345" s="17"/>
      <c r="M345" s="17"/>
    </row>
    <row r="346" spans="1:13" ht="12.75" customHeight="1" x14ac:dyDescent="0.15">
      <c r="A346" s="17"/>
      <c r="B346" s="17"/>
      <c r="C346" s="17"/>
      <c r="E346" s="17"/>
      <c r="I346" s="17"/>
      <c r="J346" s="22"/>
      <c r="K346" s="22"/>
      <c r="L346" s="17"/>
      <c r="M346" s="17"/>
    </row>
    <row r="347" spans="1:13" ht="12.75" customHeight="1" x14ac:dyDescent="0.15">
      <c r="A347" s="17"/>
      <c r="B347" s="17"/>
      <c r="C347" s="17"/>
      <c r="E347" s="17"/>
      <c r="I347" s="17"/>
      <c r="J347" s="22"/>
      <c r="K347" s="22"/>
      <c r="L347" s="17"/>
      <c r="M347" s="17"/>
    </row>
    <row r="348" spans="1:13" ht="12.75" customHeight="1" x14ac:dyDescent="0.15">
      <c r="A348" s="17"/>
      <c r="B348" s="17"/>
      <c r="C348" s="17"/>
      <c r="E348" s="17"/>
      <c r="I348" s="17"/>
      <c r="J348" s="22"/>
      <c r="K348" s="22"/>
      <c r="L348" s="17"/>
      <c r="M348" s="17"/>
    </row>
    <row r="349" spans="1:13" ht="12.75" customHeight="1" x14ac:dyDescent="0.15">
      <c r="A349" s="17"/>
      <c r="B349" s="17"/>
      <c r="C349" s="17"/>
      <c r="E349" s="17"/>
      <c r="I349" s="17"/>
      <c r="J349" s="22"/>
      <c r="K349" s="22"/>
      <c r="L349" s="17"/>
      <c r="M349" s="17"/>
    </row>
    <row r="350" spans="1:13" ht="12.75" customHeight="1" x14ac:dyDescent="0.15">
      <c r="A350" s="17"/>
      <c r="B350" s="17"/>
      <c r="C350" s="17"/>
      <c r="E350" s="17"/>
      <c r="I350" s="17"/>
      <c r="J350" s="22"/>
      <c r="K350" s="22"/>
      <c r="L350" s="17"/>
      <c r="M350" s="17"/>
    </row>
    <row r="351" spans="1:13" ht="12.75" customHeight="1" x14ac:dyDescent="0.15">
      <c r="A351" s="17"/>
      <c r="B351" s="17"/>
      <c r="C351" s="17"/>
      <c r="E351" s="17"/>
      <c r="I351" s="17"/>
      <c r="J351" s="22"/>
      <c r="K351" s="22"/>
      <c r="L351" s="17"/>
      <c r="M351" s="17"/>
    </row>
    <row r="352" spans="1:13" ht="12.75" customHeight="1" x14ac:dyDescent="0.15">
      <c r="A352" s="17"/>
      <c r="B352" s="17"/>
      <c r="C352" s="17"/>
      <c r="E352" s="17"/>
      <c r="I352" s="17"/>
      <c r="J352" s="22"/>
      <c r="K352" s="22"/>
      <c r="L352" s="17"/>
      <c r="M352" s="17"/>
    </row>
    <row r="353" spans="1:13" ht="12.75" customHeight="1" x14ac:dyDescent="0.15">
      <c r="A353" s="17"/>
      <c r="B353" s="17"/>
      <c r="C353" s="17"/>
      <c r="E353" s="17"/>
      <c r="I353" s="17"/>
      <c r="J353" s="22"/>
      <c r="K353" s="22"/>
      <c r="L353" s="17"/>
      <c r="M353" s="17"/>
    </row>
    <row r="354" spans="1:13" ht="12.75" customHeight="1" x14ac:dyDescent="0.15">
      <c r="A354" s="17"/>
      <c r="B354" s="17"/>
      <c r="C354" s="17"/>
      <c r="E354" s="17"/>
      <c r="I354" s="17"/>
      <c r="J354" s="22"/>
      <c r="K354" s="22"/>
      <c r="L354" s="17"/>
      <c r="M354" s="17"/>
    </row>
    <row r="355" spans="1:13" ht="12.75" customHeight="1" x14ac:dyDescent="0.15">
      <c r="A355" s="17"/>
      <c r="B355" s="17"/>
      <c r="C355" s="17"/>
      <c r="E355" s="17"/>
      <c r="I355" s="17"/>
      <c r="J355" s="22"/>
      <c r="K355" s="22"/>
      <c r="L355" s="17"/>
      <c r="M355" s="17"/>
    </row>
    <row r="356" spans="1:13" ht="12.75" customHeight="1" x14ac:dyDescent="0.15">
      <c r="A356" s="17"/>
      <c r="B356" s="17"/>
      <c r="C356" s="17"/>
      <c r="E356" s="17"/>
      <c r="I356" s="17"/>
      <c r="J356" s="22"/>
      <c r="K356" s="22"/>
      <c r="L356" s="17"/>
      <c r="M356" s="17"/>
    </row>
    <row r="357" spans="1:13" ht="12.75" customHeight="1" x14ac:dyDescent="0.15">
      <c r="A357" s="17"/>
      <c r="B357" s="17"/>
      <c r="C357" s="17"/>
      <c r="E357" s="17"/>
      <c r="I357" s="17"/>
      <c r="J357" s="22"/>
      <c r="K357" s="22"/>
      <c r="L357" s="17"/>
      <c r="M357" s="17"/>
    </row>
    <row r="358" spans="1:13" ht="12.75" customHeight="1" x14ac:dyDescent="0.15">
      <c r="A358" s="17"/>
      <c r="B358" s="17"/>
      <c r="C358" s="17"/>
      <c r="E358" s="17"/>
      <c r="I358" s="17"/>
      <c r="J358" s="22"/>
      <c r="K358" s="22"/>
      <c r="L358" s="17"/>
      <c r="M358" s="17"/>
    </row>
    <row r="359" spans="1:13" ht="12.75" customHeight="1" x14ac:dyDescent="0.15">
      <c r="A359" s="17"/>
      <c r="B359" s="17"/>
      <c r="C359" s="17"/>
      <c r="E359" s="17"/>
      <c r="I359" s="17"/>
      <c r="J359" s="22"/>
      <c r="K359" s="22"/>
      <c r="L359" s="17"/>
      <c r="M359" s="17"/>
    </row>
    <row r="360" spans="1:13" ht="12.75" customHeight="1" x14ac:dyDescent="0.15">
      <c r="A360" s="17"/>
      <c r="B360" s="17"/>
      <c r="C360" s="17"/>
      <c r="E360" s="17"/>
      <c r="I360" s="17"/>
      <c r="J360" s="22"/>
      <c r="K360" s="22"/>
      <c r="L360" s="17"/>
      <c r="M360" s="17"/>
    </row>
    <row r="361" spans="1:13" ht="12.75" customHeight="1" x14ac:dyDescent="0.15">
      <c r="A361" s="17"/>
      <c r="B361" s="17"/>
      <c r="C361" s="17"/>
      <c r="E361" s="17"/>
      <c r="I361" s="17"/>
      <c r="J361" s="22"/>
      <c r="K361" s="22"/>
      <c r="L361" s="17"/>
      <c r="M361" s="17"/>
    </row>
    <row r="362" spans="1:13" ht="12.75" customHeight="1" x14ac:dyDescent="0.15">
      <c r="A362" s="17"/>
      <c r="B362" s="17"/>
      <c r="C362" s="17"/>
      <c r="E362" s="17"/>
      <c r="I362" s="17"/>
      <c r="J362" s="22"/>
      <c r="K362" s="22"/>
      <c r="L362" s="17"/>
      <c r="M362" s="17"/>
    </row>
    <row r="363" spans="1:13" ht="12.75" customHeight="1" x14ac:dyDescent="0.15">
      <c r="A363" s="17"/>
      <c r="B363" s="17"/>
      <c r="C363" s="17"/>
      <c r="E363" s="17"/>
      <c r="I363" s="17"/>
      <c r="J363" s="22"/>
      <c r="K363" s="22"/>
      <c r="L363" s="17"/>
      <c r="M363" s="17"/>
    </row>
    <row r="364" spans="1:13" ht="12.75" customHeight="1" x14ac:dyDescent="0.15">
      <c r="A364" s="17"/>
      <c r="B364" s="17"/>
      <c r="C364" s="17"/>
      <c r="E364" s="17"/>
      <c r="I364" s="17"/>
      <c r="J364" s="22"/>
      <c r="K364" s="22"/>
      <c r="L364" s="17"/>
      <c r="M364" s="17"/>
    </row>
    <row r="365" spans="1:13" ht="12.75" customHeight="1" x14ac:dyDescent="0.15">
      <c r="A365" s="17"/>
      <c r="B365" s="17"/>
      <c r="C365" s="17"/>
      <c r="E365" s="17"/>
      <c r="I365" s="17"/>
      <c r="J365" s="22"/>
      <c r="K365" s="22"/>
      <c r="L365" s="17"/>
      <c r="M365" s="17"/>
    </row>
    <row r="366" spans="1:13" ht="12.75" customHeight="1" x14ac:dyDescent="0.15">
      <c r="A366" s="17"/>
      <c r="B366" s="17"/>
      <c r="C366" s="17"/>
      <c r="E366" s="17"/>
      <c r="I366" s="17"/>
      <c r="J366" s="22"/>
      <c r="K366" s="22"/>
      <c r="L366" s="17"/>
      <c r="M366" s="17"/>
    </row>
    <row r="367" spans="1:13" ht="12.75" customHeight="1" x14ac:dyDescent="0.15">
      <c r="A367" s="17"/>
      <c r="B367" s="17"/>
      <c r="C367" s="17"/>
      <c r="E367" s="17"/>
      <c r="I367" s="17"/>
      <c r="J367" s="22"/>
      <c r="K367" s="22"/>
      <c r="L367" s="17"/>
      <c r="M367" s="17"/>
    </row>
    <row r="368" spans="1:13" ht="12.75" customHeight="1" x14ac:dyDescent="0.15">
      <c r="A368" s="17"/>
      <c r="B368" s="17"/>
      <c r="C368" s="17"/>
      <c r="E368" s="17"/>
      <c r="I368" s="17"/>
      <c r="J368" s="22"/>
      <c r="K368" s="22"/>
      <c r="L368" s="17"/>
      <c r="M368" s="17"/>
    </row>
    <row r="369" spans="1:13" ht="12.75" customHeight="1" x14ac:dyDescent="0.15">
      <c r="A369" s="17"/>
      <c r="B369" s="17"/>
      <c r="C369" s="17"/>
      <c r="E369" s="17"/>
      <c r="I369" s="17"/>
      <c r="J369" s="22"/>
      <c r="K369" s="22"/>
      <c r="L369" s="17"/>
      <c r="M369" s="17"/>
    </row>
    <row r="370" spans="1:13" ht="12.75" customHeight="1" x14ac:dyDescent="0.15">
      <c r="A370" s="17"/>
      <c r="B370" s="17"/>
      <c r="C370" s="17"/>
      <c r="E370" s="17"/>
      <c r="I370" s="17"/>
      <c r="J370" s="22"/>
      <c r="K370" s="22"/>
      <c r="L370" s="17"/>
      <c r="M370" s="17"/>
    </row>
    <row r="371" spans="1:13" ht="12.75" customHeight="1" x14ac:dyDescent="0.15">
      <c r="A371" s="17"/>
      <c r="B371" s="17"/>
      <c r="C371" s="17"/>
      <c r="E371" s="17"/>
      <c r="I371" s="17"/>
      <c r="J371" s="22"/>
      <c r="K371" s="22"/>
      <c r="L371" s="17"/>
      <c r="M371" s="17"/>
    </row>
    <row r="372" spans="1:13" ht="12.75" customHeight="1" x14ac:dyDescent="0.15">
      <c r="A372" s="17"/>
      <c r="B372" s="17"/>
      <c r="C372" s="17"/>
      <c r="E372" s="17"/>
      <c r="I372" s="17"/>
      <c r="J372" s="22"/>
      <c r="K372" s="22"/>
      <c r="L372" s="17"/>
      <c r="M372" s="17"/>
    </row>
    <row r="373" spans="1:13" ht="12.75" customHeight="1" x14ac:dyDescent="0.15">
      <c r="A373" s="17"/>
      <c r="B373" s="17"/>
      <c r="C373" s="17"/>
      <c r="E373" s="17"/>
      <c r="I373" s="17"/>
      <c r="J373" s="22"/>
      <c r="K373" s="22"/>
      <c r="L373" s="17"/>
      <c r="M373" s="17"/>
    </row>
    <row r="374" spans="1:13" ht="12.75" customHeight="1" x14ac:dyDescent="0.15">
      <c r="A374" s="17"/>
      <c r="B374" s="17"/>
      <c r="C374" s="17"/>
      <c r="E374" s="17"/>
      <c r="I374" s="17"/>
      <c r="J374" s="22"/>
      <c r="K374" s="22"/>
      <c r="L374" s="17"/>
      <c r="M374" s="17"/>
    </row>
    <row r="375" spans="1:13" ht="12.75" customHeight="1" x14ac:dyDescent="0.15">
      <c r="A375" s="17"/>
      <c r="B375" s="17"/>
      <c r="C375" s="17"/>
      <c r="E375" s="17"/>
      <c r="I375" s="17"/>
      <c r="J375" s="22"/>
      <c r="K375" s="22"/>
      <c r="L375" s="17"/>
      <c r="M375" s="17"/>
    </row>
    <row r="376" spans="1:13" ht="12.75" customHeight="1" x14ac:dyDescent="0.15">
      <c r="A376" s="17"/>
      <c r="B376" s="17"/>
      <c r="C376" s="17"/>
      <c r="E376" s="17"/>
      <c r="I376" s="17"/>
      <c r="J376" s="22"/>
      <c r="K376" s="22"/>
      <c r="L376" s="17"/>
      <c r="M376" s="17"/>
    </row>
    <row r="377" spans="1:13" ht="12.75" customHeight="1" x14ac:dyDescent="0.15">
      <c r="A377" s="17"/>
      <c r="B377" s="17"/>
      <c r="C377" s="17"/>
      <c r="E377" s="17"/>
      <c r="I377" s="17"/>
      <c r="J377" s="22"/>
      <c r="K377" s="22"/>
      <c r="L377" s="17"/>
      <c r="M377" s="17"/>
    </row>
    <row r="378" spans="1:13" ht="12.75" customHeight="1" x14ac:dyDescent="0.15">
      <c r="A378" s="17"/>
      <c r="B378" s="17"/>
      <c r="C378" s="17"/>
      <c r="E378" s="17"/>
      <c r="I378" s="17"/>
      <c r="J378" s="22"/>
      <c r="K378" s="22"/>
      <c r="L378" s="17"/>
      <c r="M378" s="17"/>
    </row>
    <row r="379" spans="1:13" ht="12.75" customHeight="1" x14ac:dyDescent="0.15">
      <c r="A379" s="17"/>
      <c r="B379" s="17"/>
      <c r="C379" s="17"/>
      <c r="E379" s="17"/>
      <c r="I379" s="17"/>
      <c r="J379" s="22"/>
      <c r="K379" s="22"/>
      <c r="L379" s="17"/>
      <c r="M379" s="17"/>
    </row>
    <row r="380" spans="1:13" ht="12.75" customHeight="1" x14ac:dyDescent="0.15">
      <c r="A380" s="17"/>
      <c r="B380" s="17"/>
      <c r="C380" s="17"/>
      <c r="E380" s="17"/>
      <c r="I380" s="17"/>
      <c r="J380" s="22"/>
      <c r="K380" s="22"/>
      <c r="L380" s="17"/>
      <c r="M380" s="17"/>
    </row>
    <row r="381" spans="1:13" ht="12.75" customHeight="1" x14ac:dyDescent="0.15">
      <c r="A381" s="17"/>
      <c r="B381" s="17"/>
      <c r="C381" s="17"/>
      <c r="E381" s="17"/>
      <c r="I381" s="17"/>
      <c r="J381" s="22"/>
      <c r="K381" s="22"/>
      <c r="L381" s="17"/>
      <c r="M381" s="17"/>
    </row>
    <row r="382" spans="1:13" ht="12.75" customHeight="1" x14ac:dyDescent="0.15">
      <c r="A382" s="17"/>
      <c r="B382" s="17"/>
      <c r="C382" s="17"/>
      <c r="E382" s="17"/>
      <c r="I382" s="17"/>
      <c r="J382" s="22"/>
      <c r="K382" s="22"/>
      <c r="L382" s="17"/>
      <c r="M382" s="17"/>
    </row>
    <row r="383" spans="1:13" ht="12.75" customHeight="1" x14ac:dyDescent="0.15">
      <c r="A383" s="17"/>
      <c r="B383" s="17"/>
      <c r="C383" s="17"/>
      <c r="E383" s="17"/>
      <c r="I383" s="17"/>
      <c r="J383" s="22"/>
      <c r="K383" s="22"/>
      <c r="L383" s="17"/>
      <c r="M383" s="17"/>
    </row>
    <row r="384" spans="1:13" ht="12.75" customHeight="1" x14ac:dyDescent="0.15">
      <c r="A384" s="17"/>
      <c r="B384" s="17"/>
      <c r="C384" s="17"/>
      <c r="E384" s="17"/>
      <c r="I384" s="17"/>
      <c r="J384" s="22"/>
      <c r="K384" s="22"/>
      <c r="L384" s="17"/>
      <c r="M384" s="17"/>
    </row>
    <row r="385" spans="1:13" ht="12.75" customHeight="1" x14ac:dyDescent="0.15">
      <c r="A385" s="17"/>
      <c r="B385" s="17"/>
      <c r="C385" s="17"/>
      <c r="E385" s="17"/>
      <c r="I385" s="17"/>
      <c r="J385" s="22"/>
      <c r="K385" s="22"/>
      <c r="L385" s="17"/>
      <c r="M385" s="17"/>
    </row>
    <row r="386" spans="1:13" ht="12.75" customHeight="1" x14ac:dyDescent="0.15">
      <c r="A386" s="17"/>
      <c r="B386" s="17"/>
      <c r="C386" s="17"/>
      <c r="E386" s="17"/>
      <c r="I386" s="17"/>
      <c r="J386" s="22"/>
      <c r="K386" s="22"/>
      <c r="L386" s="17"/>
      <c r="M386" s="17"/>
    </row>
    <row r="387" spans="1:13" ht="12.75" customHeight="1" x14ac:dyDescent="0.15">
      <c r="A387" s="17"/>
      <c r="B387" s="17"/>
      <c r="C387" s="17"/>
      <c r="E387" s="17"/>
      <c r="I387" s="17"/>
      <c r="J387" s="22"/>
      <c r="K387" s="22"/>
      <c r="L387" s="17"/>
      <c r="M387" s="17"/>
    </row>
    <row r="388" spans="1:13" ht="12.75" customHeight="1" x14ac:dyDescent="0.15">
      <c r="A388" s="17"/>
      <c r="B388" s="17"/>
      <c r="C388" s="17"/>
      <c r="E388" s="17"/>
      <c r="I388" s="17"/>
      <c r="J388" s="22"/>
      <c r="K388" s="22"/>
      <c r="L388" s="17"/>
      <c r="M388" s="17"/>
    </row>
    <row r="389" spans="1:13" ht="12.75" customHeight="1" x14ac:dyDescent="0.15">
      <c r="A389" s="17"/>
      <c r="B389" s="17"/>
      <c r="C389" s="17"/>
      <c r="E389" s="17"/>
      <c r="I389" s="17"/>
      <c r="J389" s="22"/>
      <c r="K389" s="22"/>
      <c r="L389" s="17"/>
      <c r="M389" s="17"/>
    </row>
    <row r="390" spans="1:13" ht="12.75" customHeight="1" x14ac:dyDescent="0.15">
      <c r="A390" s="17"/>
      <c r="B390" s="17"/>
      <c r="C390" s="17"/>
      <c r="E390" s="17"/>
      <c r="I390" s="17"/>
      <c r="J390" s="22"/>
      <c r="K390" s="22"/>
      <c r="L390" s="17"/>
      <c r="M390" s="17"/>
    </row>
    <row r="391" spans="1:13" ht="12.75" customHeight="1" x14ac:dyDescent="0.15">
      <c r="A391" s="17"/>
      <c r="B391" s="17"/>
      <c r="C391" s="17"/>
      <c r="E391" s="17"/>
      <c r="I391" s="17"/>
      <c r="J391" s="22"/>
      <c r="K391" s="22"/>
      <c r="L391" s="17"/>
      <c r="M391" s="17"/>
    </row>
    <row r="392" spans="1:13" ht="12.75" customHeight="1" x14ac:dyDescent="0.15">
      <c r="A392" s="17"/>
      <c r="B392" s="17"/>
      <c r="C392" s="17"/>
      <c r="E392" s="17"/>
      <c r="I392" s="17"/>
      <c r="J392" s="22"/>
      <c r="K392" s="22"/>
      <c r="L392" s="17"/>
      <c r="M392" s="17"/>
    </row>
    <row r="393" spans="1:13" ht="12.75" customHeight="1" x14ac:dyDescent="0.15">
      <c r="A393" s="17"/>
      <c r="B393" s="17"/>
      <c r="C393" s="17"/>
      <c r="E393" s="17"/>
      <c r="I393" s="17"/>
      <c r="J393" s="22"/>
      <c r="K393" s="22"/>
      <c r="L393" s="17"/>
      <c r="M393" s="17"/>
    </row>
    <row r="394" spans="1:13" ht="12.75" customHeight="1" x14ac:dyDescent="0.15">
      <c r="A394" s="17"/>
      <c r="B394" s="17"/>
      <c r="C394" s="17"/>
      <c r="E394" s="17"/>
      <c r="I394" s="17"/>
      <c r="J394" s="22"/>
      <c r="K394" s="22"/>
      <c r="L394" s="17"/>
      <c r="M394" s="17"/>
    </row>
    <row r="395" spans="1:13" ht="12.75" customHeight="1" x14ac:dyDescent="0.15">
      <c r="A395" s="17"/>
      <c r="B395" s="17"/>
      <c r="C395" s="17"/>
      <c r="E395" s="17"/>
      <c r="I395" s="17"/>
      <c r="J395" s="22"/>
      <c r="K395" s="22"/>
      <c r="L395" s="17"/>
      <c r="M395" s="17"/>
    </row>
    <row r="396" spans="1:13" ht="12.75" customHeight="1" x14ac:dyDescent="0.15">
      <c r="A396" s="17"/>
      <c r="B396" s="17"/>
      <c r="C396" s="17"/>
      <c r="E396" s="17"/>
      <c r="I396" s="17"/>
      <c r="J396" s="22"/>
      <c r="K396" s="22"/>
      <c r="L396" s="17"/>
      <c r="M396" s="17"/>
    </row>
    <row r="397" spans="1:13" ht="12.75" customHeight="1" x14ac:dyDescent="0.15">
      <c r="A397" s="17"/>
      <c r="B397" s="17"/>
      <c r="C397" s="17"/>
      <c r="E397" s="17"/>
      <c r="I397" s="17"/>
      <c r="J397" s="22"/>
      <c r="K397" s="22"/>
      <c r="L397" s="17"/>
      <c r="M397" s="17"/>
    </row>
    <row r="398" spans="1:13" ht="12.75" customHeight="1" x14ac:dyDescent="0.15">
      <c r="A398" s="17"/>
      <c r="B398" s="17"/>
      <c r="C398" s="17"/>
      <c r="E398" s="17"/>
      <c r="I398" s="17"/>
      <c r="J398" s="22"/>
      <c r="K398" s="22"/>
      <c r="L398" s="17"/>
      <c r="M398" s="17"/>
    </row>
    <row r="399" spans="1:13" ht="12.75" customHeight="1" x14ac:dyDescent="0.15">
      <c r="A399" s="17"/>
      <c r="B399" s="17"/>
      <c r="C399" s="17"/>
      <c r="E399" s="17"/>
      <c r="I399" s="17"/>
      <c r="J399" s="22"/>
      <c r="K399" s="22"/>
      <c r="L399" s="17"/>
      <c r="M399" s="17"/>
    </row>
    <row r="400" spans="1:13" ht="12.75" customHeight="1" x14ac:dyDescent="0.15">
      <c r="A400" s="17"/>
      <c r="B400" s="17"/>
      <c r="C400" s="17"/>
      <c r="E400" s="17"/>
      <c r="I400" s="17"/>
      <c r="J400" s="22"/>
      <c r="K400" s="22"/>
      <c r="L400" s="17"/>
      <c r="M400" s="17"/>
    </row>
    <row r="401" spans="1:13" ht="12.75" customHeight="1" x14ac:dyDescent="0.15">
      <c r="A401" s="17"/>
      <c r="B401" s="17"/>
      <c r="C401" s="17"/>
      <c r="E401" s="17"/>
      <c r="I401" s="17"/>
      <c r="J401" s="22"/>
      <c r="K401" s="22"/>
      <c r="L401" s="17"/>
      <c r="M401" s="17"/>
    </row>
    <row r="402" spans="1:13" ht="12.75" customHeight="1" x14ac:dyDescent="0.15">
      <c r="A402" s="17"/>
      <c r="B402" s="17"/>
      <c r="C402" s="17"/>
      <c r="E402" s="17"/>
      <c r="I402" s="17"/>
      <c r="J402" s="22"/>
      <c r="K402" s="22"/>
      <c r="L402" s="17"/>
      <c r="M402" s="17"/>
    </row>
    <row r="403" spans="1:13" ht="12.75" customHeight="1" x14ac:dyDescent="0.15">
      <c r="A403" s="17"/>
      <c r="B403" s="17"/>
      <c r="C403" s="17"/>
      <c r="E403" s="17"/>
      <c r="I403" s="17"/>
      <c r="J403" s="22"/>
      <c r="K403" s="22"/>
      <c r="L403" s="17"/>
      <c r="M403" s="17"/>
    </row>
    <row r="404" spans="1:13" ht="12.75" customHeight="1" x14ac:dyDescent="0.15">
      <c r="A404" s="17"/>
      <c r="B404" s="17"/>
      <c r="C404" s="17"/>
      <c r="E404" s="17"/>
      <c r="I404" s="17"/>
      <c r="J404" s="22"/>
      <c r="K404" s="22"/>
      <c r="L404" s="17"/>
      <c r="M404" s="17"/>
    </row>
    <row r="405" spans="1:13" ht="12.75" customHeight="1" x14ac:dyDescent="0.15">
      <c r="A405" s="17"/>
      <c r="B405" s="17"/>
      <c r="C405" s="17"/>
      <c r="E405" s="17"/>
      <c r="I405" s="17"/>
      <c r="J405" s="22"/>
      <c r="K405" s="22"/>
      <c r="L405" s="17"/>
      <c r="M405" s="17"/>
    </row>
    <row r="406" spans="1:13" ht="12.75" customHeight="1" x14ac:dyDescent="0.15">
      <c r="A406" s="17"/>
      <c r="B406" s="17"/>
      <c r="C406" s="17"/>
      <c r="E406" s="17"/>
      <c r="I406" s="17"/>
      <c r="J406" s="22"/>
      <c r="K406" s="22"/>
      <c r="L406" s="17"/>
      <c r="M406" s="17"/>
    </row>
    <row r="407" spans="1:13" ht="12.75" customHeight="1" x14ac:dyDescent="0.15">
      <c r="A407" s="17"/>
      <c r="B407" s="17"/>
      <c r="C407" s="17"/>
      <c r="E407" s="17"/>
      <c r="I407" s="17"/>
      <c r="J407" s="22"/>
      <c r="K407" s="22"/>
      <c r="L407" s="17"/>
      <c r="M407" s="17"/>
    </row>
    <row r="408" spans="1:13" ht="12.75" customHeight="1" x14ac:dyDescent="0.15">
      <c r="A408" s="17"/>
      <c r="B408" s="17"/>
      <c r="C408" s="17"/>
      <c r="E408" s="17"/>
      <c r="I408" s="17"/>
      <c r="J408" s="22"/>
      <c r="K408" s="22"/>
      <c r="L408" s="17"/>
      <c r="M408" s="17"/>
    </row>
    <row r="409" spans="1:13" ht="12.75" customHeight="1" x14ac:dyDescent="0.15">
      <c r="A409" s="17"/>
      <c r="B409" s="17"/>
      <c r="C409" s="17"/>
      <c r="E409" s="17"/>
      <c r="I409" s="17"/>
      <c r="J409" s="22"/>
      <c r="K409" s="22"/>
      <c r="L409" s="17"/>
      <c r="M409" s="17"/>
    </row>
    <row r="410" spans="1:13" ht="12.75" customHeight="1" x14ac:dyDescent="0.15">
      <c r="A410" s="17"/>
      <c r="B410" s="17"/>
      <c r="C410" s="17"/>
      <c r="E410" s="17"/>
      <c r="I410" s="17"/>
      <c r="J410" s="22"/>
      <c r="K410" s="22"/>
      <c r="L410" s="17"/>
      <c r="M410" s="17"/>
    </row>
    <row r="411" spans="1:13" ht="12.75" customHeight="1" x14ac:dyDescent="0.15">
      <c r="A411" s="17"/>
      <c r="B411" s="17"/>
      <c r="C411" s="17"/>
      <c r="E411" s="17"/>
      <c r="I411" s="17"/>
      <c r="J411" s="22"/>
      <c r="K411" s="22"/>
      <c r="L411" s="17"/>
      <c r="M411" s="17"/>
    </row>
    <row r="412" spans="1:13" ht="12.75" customHeight="1" x14ac:dyDescent="0.15">
      <c r="A412" s="17"/>
      <c r="B412" s="17"/>
      <c r="C412" s="17"/>
      <c r="E412" s="17"/>
      <c r="I412" s="17"/>
      <c r="J412" s="22"/>
      <c r="K412" s="22"/>
      <c r="L412" s="17"/>
      <c r="M412" s="17"/>
    </row>
    <row r="413" spans="1:13" ht="12.75" customHeight="1" x14ac:dyDescent="0.15">
      <c r="A413" s="17"/>
      <c r="B413" s="17"/>
      <c r="C413" s="17"/>
      <c r="E413" s="17"/>
      <c r="I413" s="17"/>
      <c r="J413" s="22"/>
      <c r="K413" s="22"/>
      <c r="L413" s="17"/>
      <c r="M413" s="17"/>
    </row>
    <row r="414" spans="1:13" ht="12.75" customHeight="1" x14ac:dyDescent="0.15">
      <c r="A414" s="17"/>
      <c r="B414" s="17"/>
      <c r="C414" s="17"/>
      <c r="E414" s="17"/>
      <c r="I414" s="17"/>
      <c r="J414" s="22"/>
      <c r="K414" s="22"/>
      <c r="L414" s="17"/>
      <c r="M414" s="17"/>
    </row>
    <row r="415" spans="1:13" ht="12.75" customHeight="1" x14ac:dyDescent="0.15">
      <c r="A415" s="17"/>
      <c r="B415" s="17"/>
      <c r="C415" s="17"/>
      <c r="E415" s="17"/>
      <c r="I415" s="17"/>
      <c r="J415" s="22"/>
      <c r="K415" s="22"/>
      <c r="L415" s="17"/>
      <c r="M415" s="17"/>
    </row>
    <row r="416" spans="1:13" ht="12.75" customHeight="1" x14ac:dyDescent="0.15">
      <c r="A416" s="17"/>
      <c r="B416" s="17"/>
      <c r="C416" s="17"/>
      <c r="E416" s="17"/>
      <c r="I416" s="17"/>
      <c r="J416" s="22"/>
      <c r="K416" s="22"/>
      <c r="L416" s="17"/>
      <c r="M416" s="17"/>
    </row>
    <row r="417" spans="1:13" ht="12.75" customHeight="1" x14ac:dyDescent="0.15">
      <c r="A417" s="17"/>
      <c r="B417" s="17"/>
      <c r="C417" s="17"/>
      <c r="E417" s="17"/>
      <c r="I417" s="17"/>
      <c r="J417" s="22"/>
      <c r="K417" s="22"/>
      <c r="L417" s="17"/>
      <c r="M417" s="17"/>
    </row>
    <row r="418" spans="1:13" ht="12.75" customHeight="1" x14ac:dyDescent="0.15">
      <c r="A418" s="17"/>
      <c r="B418" s="17"/>
      <c r="C418" s="17"/>
      <c r="E418" s="17"/>
      <c r="I418" s="17"/>
      <c r="J418" s="22"/>
      <c r="K418" s="22"/>
      <c r="L418" s="17"/>
      <c r="M418" s="17"/>
    </row>
    <row r="419" spans="1:13" ht="12.75" customHeight="1" x14ac:dyDescent="0.15">
      <c r="A419" s="17"/>
      <c r="B419" s="17"/>
      <c r="C419" s="17"/>
      <c r="E419" s="17"/>
      <c r="I419" s="17"/>
      <c r="J419" s="22"/>
      <c r="K419" s="22"/>
      <c r="L419" s="17"/>
      <c r="M419" s="17"/>
    </row>
    <row r="420" spans="1:13" ht="12.75" customHeight="1" x14ac:dyDescent="0.15">
      <c r="A420" s="17"/>
      <c r="B420" s="17"/>
      <c r="C420" s="17"/>
      <c r="E420" s="17"/>
      <c r="I420" s="17"/>
      <c r="J420" s="22"/>
      <c r="K420" s="22"/>
      <c r="L420" s="17"/>
      <c r="M420" s="17"/>
    </row>
    <row r="421" spans="1:13" ht="12.75" customHeight="1" x14ac:dyDescent="0.15">
      <c r="A421" s="17"/>
      <c r="B421" s="17"/>
      <c r="C421" s="17"/>
      <c r="E421" s="17"/>
      <c r="I421" s="17"/>
      <c r="J421" s="22"/>
      <c r="K421" s="22"/>
      <c r="L421" s="17"/>
      <c r="M421" s="17"/>
    </row>
    <row r="422" spans="1:13" ht="12.75" customHeight="1" x14ac:dyDescent="0.15">
      <c r="A422" s="17"/>
      <c r="B422" s="17"/>
      <c r="C422" s="17"/>
      <c r="E422" s="17"/>
      <c r="I422" s="17"/>
      <c r="J422" s="22"/>
      <c r="K422" s="22"/>
      <c r="L422" s="17"/>
      <c r="M422" s="17"/>
    </row>
    <row r="423" spans="1:13" ht="12.75" customHeight="1" x14ac:dyDescent="0.15">
      <c r="A423" s="17"/>
      <c r="B423" s="17"/>
      <c r="C423" s="17"/>
      <c r="E423" s="17"/>
      <c r="I423" s="17"/>
      <c r="J423" s="22"/>
      <c r="K423" s="22"/>
      <c r="L423" s="17"/>
      <c r="M423" s="17"/>
    </row>
    <row r="424" spans="1:13" ht="12.75" customHeight="1" x14ac:dyDescent="0.15">
      <c r="A424" s="17"/>
      <c r="B424" s="17"/>
      <c r="C424" s="17"/>
      <c r="E424" s="17"/>
      <c r="I424" s="17"/>
      <c r="J424" s="22"/>
      <c r="K424" s="22"/>
      <c r="L424" s="17"/>
      <c r="M424" s="17"/>
    </row>
    <row r="425" spans="1:13" ht="12.75" customHeight="1" x14ac:dyDescent="0.15">
      <c r="A425" s="17"/>
      <c r="B425" s="17"/>
      <c r="C425" s="17"/>
      <c r="E425" s="17"/>
      <c r="I425" s="17"/>
      <c r="J425" s="22"/>
      <c r="K425" s="22"/>
      <c r="L425" s="17"/>
      <c r="M425" s="17"/>
    </row>
    <row r="426" spans="1:13" ht="12.75" customHeight="1" x14ac:dyDescent="0.15">
      <c r="A426" s="17"/>
      <c r="B426" s="17"/>
      <c r="C426" s="17"/>
      <c r="E426" s="17"/>
      <c r="I426" s="17"/>
      <c r="J426" s="22"/>
      <c r="K426" s="22"/>
      <c r="L426" s="17"/>
      <c r="M426" s="17"/>
    </row>
    <row r="427" spans="1:13" ht="12.75" customHeight="1" x14ac:dyDescent="0.15">
      <c r="A427" s="17"/>
      <c r="B427" s="17"/>
      <c r="C427" s="17"/>
      <c r="E427" s="17"/>
      <c r="I427" s="17"/>
      <c r="J427" s="22"/>
      <c r="K427" s="22"/>
      <c r="L427" s="17"/>
      <c r="M427" s="17"/>
    </row>
    <row r="428" spans="1:13" ht="12.75" customHeight="1" x14ac:dyDescent="0.15">
      <c r="A428" s="17"/>
      <c r="B428" s="17"/>
      <c r="C428" s="17"/>
      <c r="E428" s="17"/>
      <c r="I428" s="17"/>
      <c r="J428" s="22"/>
      <c r="K428" s="22"/>
      <c r="L428" s="17"/>
      <c r="M428" s="17"/>
    </row>
    <row r="429" spans="1:13" ht="12.75" customHeight="1" x14ac:dyDescent="0.15">
      <c r="A429" s="17"/>
      <c r="B429" s="17"/>
      <c r="C429" s="17"/>
      <c r="E429" s="17"/>
      <c r="I429" s="17"/>
      <c r="J429" s="22"/>
      <c r="K429" s="22"/>
      <c r="L429" s="17"/>
      <c r="M429" s="17"/>
    </row>
    <row r="430" spans="1:13" ht="12.75" customHeight="1" x14ac:dyDescent="0.15">
      <c r="A430" s="17"/>
      <c r="B430" s="17"/>
      <c r="C430" s="17"/>
      <c r="E430" s="17"/>
      <c r="I430" s="17"/>
      <c r="J430" s="22"/>
      <c r="K430" s="22"/>
      <c r="L430" s="17"/>
      <c r="M430" s="17"/>
    </row>
    <row r="431" spans="1:13" ht="12.75" customHeight="1" x14ac:dyDescent="0.15">
      <c r="A431" s="17"/>
      <c r="B431" s="17"/>
      <c r="C431" s="17"/>
      <c r="E431" s="17"/>
      <c r="I431" s="17"/>
      <c r="J431" s="22"/>
      <c r="K431" s="22"/>
      <c r="L431" s="17"/>
      <c r="M431" s="17"/>
    </row>
    <row r="432" spans="1:13" ht="12.75" customHeight="1" x14ac:dyDescent="0.15">
      <c r="A432" s="17"/>
      <c r="B432" s="17"/>
      <c r="C432" s="17"/>
      <c r="E432" s="17"/>
      <c r="I432" s="17"/>
      <c r="J432" s="22"/>
      <c r="K432" s="22"/>
      <c r="L432" s="17"/>
      <c r="M432" s="17"/>
    </row>
    <row r="433" spans="1:13" ht="12.75" customHeight="1" x14ac:dyDescent="0.15">
      <c r="A433" s="17"/>
      <c r="B433" s="17"/>
      <c r="C433" s="17"/>
      <c r="E433" s="17"/>
      <c r="I433" s="17"/>
      <c r="J433" s="22"/>
      <c r="K433" s="22"/>
      <c r="L433" s="17"/>
      <c r="M433" s="17"/>
    </row>
    <row r="434" spans="1:13" ht="12.75" customHeight="1" x14ac:dyDescent="0.15">
      <c r="A434" s="17"/>
      <c r="B434" s="17"/>
      <c r="C434" s="17"/>
      <c r="E434" s="17"/>
      <c r="I434" s="17"/>
      <c r="J434" s="22"/>
      <c r="K434" s="22"/>
      <c r="L434" s="17"/>
      <c r="M434" s="17"/>
    </row>
    <row r="435" spans="1:13" ht="12.75" customHeight="1" x14ac:dyDescent="0.15">
      <c r="A435" s="17"/>
      <c r="B435" s="17"/>
      <c r="C435" s="17"/>
      <c r="E435" s="17"/>
      <c r="I435" s="17"/>
      <c r="J435" s="22"/>
      <c r="K435" s="22"/>
      <c r="L435" s="17"/>
      <c r="M435" s="17"/>
    </row>
    <row r="436" spans="1:13" ht="12.75" customHeight="1" x14ac:dyDescent="0.15">
      <c r="A436" s="17"/>
      <c r="B436" s="17"/>
      <c r="C436" s="17"/>
      <c r="E436" s="17"/>
      <c r="I436" s="17"/>
      <c r="J436" s="22"/>
      <c r="K436" s="22"/>
      <c r="L436" s="17"/>
      <c r="M436" s="17"/>
    </row>
    <row r="437" spans="1:13" ht="12.75" customHeight="1" x14ac:dyDescent="0.15">
      <c r="A437" s="17"/>
      <c r="B437" s="17"/>
      <c r="C437" s="17"/>
      <c r="E437" s="17"/>
      <c r="I437" s="17"/>
      <c r="J437" s="22"/>
      <c r="K437" s="22"/>
      <c r="L437" s="17"/>
      <c r="M437" s="17"/>
    </row>
    <row r="438" spans="1:13" ht="12.75" customHeight="1" x14ac:dyDescent="0.15">
      <c r="A438" s="17"/>
      <c r="B438" s="17"/>
      <c r="C438" s="17"/>
      <c r="E438" s="17"/>
      <c r="I438" s="17"/>
      <c r="J438" s="22"/>
      <c r="K438" s="22"/>
      <c r="L438" s="17"/>
      <c r="M438" s="17"/>
    </row>
    <row r="439" spans="1:13" ht="12.75" customHeight="1" x14ac:dyDescent="0.15">
      <c r="A439" s="17"/>
      <c r="B439" s="17"/>
      <c r="C439" s="17"/>
      <c r="E439" s="17"/>
      <c r="I439" s="17"/>
      <c r="J439" s="22"/>
      <c r="K439" s="22"/>
      <c r="L439" s="17"/>
      <c r="M439" s="17"/>
    </row>
    <row r="440" spans="1:13" ht="12.75" customHeight="1" x14ac:dyDescent="0.15">
      <c r="A440" s="17"/>
      <c r="B440" s="17"/>
      <c r="C440" s="17"/>
      <c r="E440" s="17"/>
      <c r="I440" s="17"/>
      <c r="J440" s="22"/>
      <c r="K440" s="22"/>
      <c r="L440" s="17"/>
      <c r="M440" s="17"/>
    </row>
    <row r="441" spans="1:13" ht="12.75" customHeight="1" x14ac:dyDescent="0.15">
      <c r="A441" s="17"/>
      <c r="B441" s="17"/>
      <c r="C441" s="17"/>
      <c r="E441" s="17"/>
      <c r="I441" s="17"/>
      <c r="J441" s="22"/>
      <c r="K441" s="22"/>
      <c r="L441" s="17"/>
      <c r="M441" s="17"/>
    </row>
    <row r="442" spans="1:13" ht="12.75" customHeight="1" x14ac:dyDescent="0.15">
      <c r="A442" s="17"/>
      <c r="B442" s="17"/>
      <c r="C442" s="17"/>
      <c r="E442" s="17"/>
      <c r="I442" s="17"/>
      <c r="J442" s="22"/>
      <c r="K442" s="22"/>
      <c r="L442" s="17"/>
      <c r="M442" s="17"/>
    </row>
    <row r="443" spans="1:13" ht="12.75" customHeight="1" x14ac:dyDescent="0.15">
      <c r="A443" s="17"/>
      <c r="B443" s="17"/>
      <c r="C443" s="17"/>
      <c r="E443" s="17"/>
      <c r="I443" s="17"/>
      <c r="J443" s="22"/>
      <c r="K443" s="22"/>
      <c r="L443" s="17"/>
      <c r="M443" s="17"/>
    </row>
    <row r="444" spans="1:13" ht="12.75" customHeight="1" x14ac:dyDescent="0.15">
      <c r="A444" s="17"/>
      <c r="B444" s="17"/>
      <c r="C444" s="17"/>
      <c r="E444" s="17"/>
      <c r="I444" s="17"/>
      <c r="J444" s="22"/>
      <c r="K444" s="22"/>
      <c r="L444" s="17"/>
      <c r="M444" s="17"/>
    </row>
    <row r="445" spans="1:13" ht="12.75" customHeight="1" x14ac:dyDescent="0.15">
      <c r="A445" s="17"/>
      <c r="B445" s="17"/>
      <c r="C445" s="17"/>
      <c r="E445" s="17"/>
      <c r="I445" s="17"/>
      <c r="J445" s="22"/>
      <c r="K445" s="22"/>
      <c r="L445" s="17"/>
      <c r="M445" s="17"/>
    </row>
    <row r="446" spans="1:13" ht="12.75" customHeight="1" x14ac:dyDescent="0.15">
      <c r="A446" s="17"/>
      <c r="B446" s="17"/>
      <c r="C446" s="17"/>
      <c r="E446" s="17"/>
      <c r="I446" s="17"/>
      <c r="J446" s="22"/>
      <c r="K446" s="22"/>
      <c r="L446" s="17"/>
      <c r="M446" s="17"/>
    </row>
    <row r="447" spans="1:13" ht="12.75" customHeight="1" x14ac:dyDescent="0.15">
      <c r="A447" s="17"/>
      <c r="B447" s="17"/>
      <c r="C447" s="17"/>
      <c r="E447" s="17"/>
      <c r="I447" s="17"/>
      <c r="J447" s="22"/>
      <c r="K447" s="22"/>
      <c r="L447" s="17"/>
      <c r="M447" s="17"/>
    </row>
    <row r="448" spans="1:13" ht="12.75" customHeight="1" x14ac:dyDescent="0.15">
      <c r="A448" s="17"/>
      <c r="B448" s="17"/>
      <c r="C448" s="17"/>
      <c r="E448" s="17"/>
      <c r="I448" s="17"/>
      <c r="J448" s="22"/>
      <c r="K448" s="22"/>
      <c r="L448" s="17"/>
      <c r="M448" s="17"/>
    </row>
    <row r="449" spans="1:13" ht="12.75" customHeight="1" x14ac:dyDescent="0.15">
      <c r="A449" s="17"/>
      <c r="B449" s="17"/>
      <c r="C449" s="17"/>
      <c r="E449" s="17"/>
      <c r="I449" s="17"/>
      <c r="J449" s="22"/>
      <c r="K449" s="22"/>
      <c r="L449" s="17"/>
      <c r="M449" s="17"/>
    </row>
    <row r="450" spans="1:13" ht="12.75" customHeight="1" x14ac:dyDescent="0.15">
      <c r="A450" s="17"/>
      <c r="B450" s="17"/>
      <c r="C450" s="17"/>
      <c r="E450" s="17"/>
      <c r="I450" s="17"/>
      <c r="J450" s="22"/>
      <c r="K450" s="22"/>
      <c r="L450" s="17"/>
      <c r="M450" s="17"/>
    </row>
    <row r="451" spans="1:13" ht="12.75" customHeight="1" x14ac:dyDescent="0.15">
      <c r="A451" s="17"/>
      <c r="B451" s="17"/>
      <c r="C451" s="17"/>
      <c r="E451" s="17"/>
      <c r="I451" s="17"/>
      <c r="J451" s="22"/>
      <c r="K451" s="22"/>
      <c r="L451" s="17"/>
      <c r="M451" s="17"/>
    </row>
    <row r="452" spans="1:13" ht="12.75" customHeight="1" x14ac:dyDescent="0.15">
      <c r="A452" s="17"/>
      <c r="B452" s="17"/>
      <c r="C452" s="17"/>
      <c r="E452" s="17"/>
      <c r="I452" s="17"/>
      <c r="J452" s="22"/>
      <c r="K452" s="22"/>
      <c r="L452" s="17"/>
      <c r="M452" s="17"/>
    </row>
    <row r="453" spans="1:13" ht="12.75" customHeight="1" x14ac:dyDescent="0.15">
      <c r="A453" s="17"/>
      <c r="B453" s="17"/>
      <c r="C453" s="17"/>
      <c r="E453" s="17"/>
      <c r="I453" s="17"/>
      <c r="J453" s="22"/>
      <c r="K453" s="22"/>
      <c r="L453" s="17"/>
      <c r="M453" s="17"/>
    </row>
    <row r="454" spans="1:13" ht="12.75" customHeight="1" x14ac:dyDescent="0.15">
      <c r="A454" s="17"/>
      <c r="B454" s="17"/>
      <c r="C454" s="17"/>
      <c r="E454" s="17"/>
      <c r="I454" s="17"/>
      <c r="J454" s="22"/>
      <c r="K454" s="22"/>
      <c r="L454" s="17"/>
      <c r="M454" s="17"/>
    </row>
    <row r="455" spans="1:13" ht="12.75" customHeight="1" x14ac:dyDescent="0.15">
      <c r="A455" s="17"/>
      <c r="B455" s="17"/>
      <c r="C455" s="17"/>
      <c r="E455" s="17"/>
      <c r="I455" s="17"/>
      <c r="J455" s="22"/>
      <c r="K455" s="22"/>
      <c r="L455" s="17"/>
      <c r="M455" s="17"/>
    </row>
    <row r="456" spans="1:13" ht="12.75" customHeight="1" x14ac:dyDescent="0.15">
      <c r="A456" s="17"/>
      <c r="B456" s="17"/>
      <c r="C456" s="17"/>
      <c r="E456" s="17"/>
      <c r="I456" s="17"/>
      <c r="J456" s="22"/>
      <c r="K456" s="22"/>
      <c r="L456" s="17"/>
      <c r="M456" s="17"/>
    </row>
    <row r="457" spans="1:13" ht="12.75" customHeight="1" x14ac:dyDescent="0.15">
      <c r="A457" s="17"/>
      <c r="B457" s="17"/>
      <c r="C457" s="17"/>
      <c r="E457" s="17"/>
      <c r="I457" s="17"/>
      <c r="J457" s="22"/>
      <c r="K457" s="22"/>
      <c r="L457" s="17"/>
      <c r="M457" s="17"/>
    </row>
    <row r="458" spans="1:13" ht="12.75" customHeight="1" x14ac:dyDescent="0.15">
      <c r="A458" s="17"/>
      <c r="B458" s="17"/>
      <c r="C458" s="17"/>
      <c r="E458" s="17"/>
      <c r="I458" s="17"/>
      <c r="J458" s="22"/>
      <c r="K458" s="22"/>
      <c r="L458" s="17"/>
      <c r="M458" s="17"/>
    </row>
    <row r="459" spans="1:13" ht="12.75" customHeight="1" x14ac:dyDescent="0.15">
      <c r="A459" s="17"/>
      <c r="B459" s="17"/>
      <c r="C459" s="17"/>
      <c r="E459" s="17"/>
      <c r="I459" s="17"/>
      <c r="J459" s="22"/>
      <c r="K459" s="22"/>
      <c r="L459" s="17"/>
      <c r="M459" s="17"/>
    </row>
    <row r="460" spans="1:13" ht="12.75" customHeight="1" x14ac:dyDescent="0.15">
      <c r="A460" s="17"/>
      <c r="B460" s="17"/>
      <c r="C460" s="17"/>
      <c r="E460" s="17"/>
      <c r="I460" s="17"/>
      <c r="J460" s="22"/>
      <c r="K460" s="22"/>
      <c r="L460" s="17"/>
      <c r="M460" s="17"/>
    </row>
    <row r="461" spans="1:13" ht="12.75" customHeight="1" x14ac:dyDescent="0.15">
      <c r="A461" s="17"/>
      <c r="B461" s="17"/>
      <c r="C461" s="17"/>
      <c r="E461" s="17"/>
      <c r="I461" s="17"/>
      <c r="J461" s="22"/>
      <c r="K461" s="22"/>
      <c r="L461" s="17"/>
      <c r="M461" s="17"/>
    </row>
    <row r="462" spans="1:13" ht="12.75" customHeight="1" x14ac:dyDescent="0.15">
      <c r="A462" s="17"/>
      <c r="B462" s="17"/>
      <c r="C462" s="17"/>
      <c r="E462" s="17"/>
      <c r="I462" s="17"/>
      <c r="J462" s="22"/>
      <c r="K462" s="22"/>
      <c r="L462" s="17"/>
      <c r="M462" s="17"/>
    </row>
    <row r="463" spans="1:13" ht="12.75" customHeight="1" x14ac:dyDescent="0.15">
      <c r="A463" s="17"/>
      <c r="B463" s="17"/>
      <c r="C463" s="17"/>
      <c r="E463" s="17"/>
      <c r="I463" s="17"/>
      <c r="J463" s="22"/>
      <c r="K463" s="22"/>
      <c r="L463" s="17"/>
      <c r="M463" s="17"/>
    </row>
    <row r="464" spans="1:13" ht="12.75" customHeight="1" x14ac:dyDescent="0.15">
      <c r="A464" s="17"/>
      <c r="B464" s="17"/>
      <c r="C464" s="17"/>
      <c r="E464" s="17"/>
      <c r="I464" s="17"/>
      <c r="J464" s="22"/>
      <c r="K464" s="22"/>
      <c r="L464" s="17"/>
      <c r="M464" s="17"/>
    </row>
    <row r="465" spans="1:13" ht="12.75" customHeight="1" x14ac:dyDescent="0.15">
      <c r="A465" s="17"/>
      <c r="B465" s="17"/>
      <c r="C465" s="17"/>
      <c r="E465" s="17"/>
      <c r="I465" s="17"/>
      <c r="J465" s="22"/>
      <c r="K465" s="22"/>
      <c r="L465" s="17"/>
      <c r="M465" s="17"/>
    </row>
    <row r="466" spans="1:13" ht="12.75" customHeight="1" x14ac:dyDescent="0.15">
      <c r="A466" s="17"/>
      <c r="B466" s="17"/>
      <c r="C466" s="17"/>
      <c r="E466" s="17"/>
      <c r="I466" s="17"/>
      <c r="J466" s="22"/>
      <c r="K466" s="22"/>
      <c r="L466" s="17"/>
      <c r="M466" s="17"/>
    </row>
    <row r="467" spans="1:13" ht="12.75" customHeight="1" x14ac:dyDescent="0.15">
      <c r="A467" s="17"/>
      <c r="B467" s="17"/>
      <c r="C467" s="17"/>
      <c r="E467" s="17"/>
      <c r="I467" s="17"/>
      <c r="J467" s="22"/>
      <c r="K467" s="22"/>
      <c r="L467" s="17"/>
      <c r="M467" s="17"/>
    </row>
    <row r="468" spans="1:13" ht="12.75" customHeight="1" x14ac:dyDescent="0.15">
      <c r="A468" s="17"/>
      <c r="B468" s="17"/>
      <c r="C468" s="17"/>
      <c r="E468" s="17"/>
      <c r="I468" s="17"/>
      <c r="J468" s="22"/>
      <c r="K468" s="22"/>
      <c r="L468" s="17"/>
      <c r="M468" s="17"/>
    </row>
    <row r="469" spans="1:13" ht="12.75" customHeight="1" x14ac:dyDescent="0.15">
      <c r="A469" s="17"/>
      <c r="B469" s="17"/>
      <c r="C469" s="17"/>
      <c r="E469" s="17"/>
      <c r="I469" s="17"/>
      <c r="J469" s="22"/>
      <c r="K469" s="22"/>
      <c r="L469" s="17"/>
      <c r="M469" s="17"/>
    </row>
    <row r="470" spans="1:13" ht="12.75" customHeight="1" x14ac:dyDescent="0.15">
      <c r="A470" s="17"/>
      <c r="B470" s="17"/>
      <c r="C470" s="17"/>
      <c r="E470" s="17"/>
      <c r="I470" s="17"/>
      <c r="J470" s="22"/>
      <c r="K470" s="22"/>
      <c r="L470" s="17"/>
      <c r="M470" s="17"/>
    </row>
    <row r="471" spans="1:13" ht="12.75" customHeight="1" x14ac:dyDescent="0.15">
      <c r="A471" s="17"/>
      <c r="B471" s="17"/>
      <c r="C471" s="17"/>
      <c r="E471" s="17"/>
      <c r="I471" s="17"/>
      <c r="J471" s="22"/>
      <c r="K471" s="22"/>
      <c r="L471" s="17"/>
      <c r="M471" s="17"/>
    </row>
    <row r="472" spans="1:13" ht="12.75" customHeight="1" x14ac:dyDescent="0.15">
      <c r="A472" s="17"/>
      <c r="B472" s="17"/>
      <c r="C472" s="17"/>
      <c r="E472" s="17"/>
      <c r="I472" s="17"/>
      <c r="J472" s="22"/>
      <c r="K472" s="22"/>
      <c r="L472" s="17"/>
      <c r="M472" s="17"/>
    </row>
    <row r="473" spans="1:13" ht="12.75" customHeight="1" x14ac:dyDescent="0.15">
      <c r="A473" s="17"/>
      <c r="B473" s="17"/>
      <c r="C473" s="17"/>
      <c r="E473" s="17"/>
      <c r="I473" s="17"/>
      <c r="J473" s="22"/>
      <c r="K473" s="22"/>
      <c r="L473" s="17"/>
      <c r="M473" s="17"/>
    </row>
    <row r="474" spans="1:13" ht="12.75" customHeight="1" x14ac:dyDescent="0.15">
      <c r="A474" s="17"/>
      <c r="B474" s="17"/>
      <c r="C474" s="17"/>
      <c r="E474" s="17"/>
      <c r="I474" s="17"/>
      <c r="J474" s="22"/>
      <c r="K474" s="22"/>
      <c r="L474" s="17"/>
      <c r="M474" s="17"/>
    </row>
    <row r="475" spans="1:13" ht="12.75" customHeight="1" x14ac:dyDescent="0.15">
      <c r="A475" s="17"/>
      <c r="B475" s="17"/>
      <c r="C475" s="17"/>
      <c r="E475" s="17"/>
      <c r="I475" s="17"/>
      <c r="J475" s="22"/>
      <c r="K475" s="22"/>
      <c r="L475" s="17"/>
      <c r="M475" s="17"/>
    </row>
    <row r="476" spans="1:13" ht="12.75" customHeight="1" x14ac:dyDescent="0.15">
      <c r="A476" s="17"/>
      <c r="B476" s="17"/>
      <c r="C476" s="17"/>
      <c r="E476" s="17"/>
      <c r="I476" s="17"/>
      <c r="J476" s="22"/>
      <c r="K476" s="22"/>
      <c r="L476" s="17"/>
      <c r="M476" s="17"/>
    </row>
    <row r="477" spans="1:13" ht="12.75" customHeight="1" x14ac:dyDescent="0.15">
      <c r="A477" s="17"/>
      <c r="B477" s="17"/>
      <c r="C477" s="17"/>
      <c r="E477" s="17"/>
      <c r="I477" s="17"/>
      <c r="J477" s="22"/>
      <c r="K477" s="22"/>
      <c r="L477" s="17"/>
      <c r="M477" s="17"/>
    </row>
    <row r="478" spans="1:13" ht="12.75" customHeight="1" x14ac:dyDescent="0.15">
      <c r="A478" s="17"/>
      <c r="B478" s="17"/>
      <c r="C478" s="17"/>
      <c r="E478" s="17"/>
      <c r="I478" s="17"/>
      <c r="J478" s="22"/>
      <c r="K478" s="22"/>
      <c r="L478" s="17"/>
      <c r="M478" s="17"/>
    </row>
    <row r="479" spans="1:13" ht="12.75" customHeight="1" x14ac:dyDescent="0.15">
      <c r="A479" s="17"/>
      <c r="B479" s="17"/>
      <c r="C479" s="17"/>
      <c r="E479" s="17"/>
      <c r="I479" s="17"/>
      <c r="J479" s="22"/>
      <c r="K479" s="22"/>
      <c r="L479" s="17"/>
      <c r="M479" s="17"/>
    </row>
    <row r="480" spans="1:13" ht="12.75" customHeight="1" x14ac:dyDescent="0.15">
      <c r="A480" s="17"/>
      <c r="B480" s="17"/>
      <c r="C480" s="17"/>
      <c r="E480" s="17"/>
      <c r="I480" s="17"/>
      <c r="J480" s="22"/>
      <c r="K480" s="22"/>
      <c r="L480" s="17"/>
      <c r="M480" s="17"/>
    </row>
    <row r="481" spans="1:13" ht="12.75" customHeight="1" x14ac:dyDescent="0.15">
      <c r="A481" s="17"/>
      <c r="B481" s="17"/>
      <c r="C481" s="17"/>
      <c r="E481" s="17"/>
      <c r="I481" s="17"/>
      <c r="J481" s="22"/>
      <c r="K481" s="22"/>
      <c r="L481" s="17"/>
      <c r="M481" s="17"/>
    </row>
    <row r="482" spans="1:13" ht="12.75" customHeight="1" x14ac:dyDescent="0.15">
      <c r="A482" s="17"/>
      <c r="B482" s="17"/>
      <c r="C482" s="17"/>
      <c r="E482" s="17"/>
      <c r="I482" s="17"/>
      <c r="J482" s="22"/>
      <c r="K482" s="22"/>
      <c r="L482" s="17"/>
      <c r="M482" s="17"/>
    </row>
    <row r="483" spans="1:13" ht="12.75" customHeight="1" x14ac:dyDescent="0.15">
      <c r="A483" s="17"/>
      <c r="B483" s="17"/>
      <c r="C483" s="17"/>
      <c r="E483" s="17"/>
      <c r="I483" s="17"/>
      <c r="J483" s="22"/>
      <c r="K483" s="22"/>
      <c r="L483" s="17"/>
      <c r="M483" s="17"/>
    </row>
    <row r="484" spans="1:13" ht="12.75" customHeight="1" x14ac:dyDescent="0.15">
      <c r="A484" s="17"/>
      <c r="B484" s="17"/>
      <c r="C484" s="17"/>
      <c r="E484" s="17"/>
      <c r="I484" s="17"/>
      <c r="J484" s="22"/>
      <c r="K484" s="22"/>
      <c r="L484" s="17"/>
      <c r="M484" s="17"/>
    </row>
    <row r="485" spans="1:13" ht="12.75" customHeight="1" x14ac:dyDescent="0.15">
      <c r="A485" s="17"/>
      <c r="B485" s="17"/>
      <c r="C485" s="17"/>
      <c r="E485" s="17"/>
      <c r="I485" s="17"/>
      <c r="J485" s="22"/>
      <c r="K485" s="22"/>
      <c r="L485" s="17"/>
      <c r="M485" s="17"/>
    </row>
    <row r="486" spans="1:13" ht="12.75" customHeight="1" x14ac:dyDescent="0.15">
      <c r="A486" s="17"/>
      <c r="B486" s="17"/>
      <c r="C486" s="17"/>
      <c r="E486" s="17"/>
      <c r="I486" s="17"/>
      <c r="J486" s="22"/>
      <c r="K486" s="22"/>
      <c r="L486" s="17"/>
      <c r="M486" s="17"/>
    </row>
    <row r="487" spans="1:13" ht="12.75" customHeight="1" x14ac:dyDescent="0.15">
      <c r="A487" s="17"/>
      <c r="B487" s="17"/>
      <c r="C487" s="17"/>
      <c r="E487" s="17"/>
      <c r="I487" s="17"/>
      <c r="J487" s="22"/>
      <c r="K487" s="22"/>
      <c r="L487" s="17"/>
      <c r="M487" s="17"/>
    </row>
    <row r="488" spans="1:13" ht="12.75" customHeight="1" x14ac:dyDescent="0.15">
      <c r="A488" s="17"/>
      <c r="B488" s="17"/>
      <c r="C488" s="17"/>
      <c r="E488" s="17"/>
      <c r="I488" s="17"/>
      <c r="J488" s="22"/>
      <c r="K488" s="22"/>
      <c r="L488" s="17"/>
      <c r="M488" s="17"/>
    </row>
    <row r="489" spans="1:13" ht="12.75" customHeight="1" x14ac:dyDescent="0.15">
      <c r="A489" s="17"/>
      <c r="B489" s="17"/>
      <c r="C489" s="17"/>
      <c r="E489" s="17"/>
      <c r="I489" s="17"/>
      <c r="J489" s="22"/>
      <c r="K489" s="22"/>
      <c r="L489" s="17"/>
      <c r="M489" s="17"/>
    </row>
    <row r="490" spans="1:13" ht="12.75" customHeight="1" x14ac:dyDescent="0.15">
      <c r="A490" s="17"/>
      <c r="B490" s="17"/>
      <c r="C490" s="17"/>
      <c r="E490" s="17"/>
      <c r="I490" s="17"/>
      <c r="J490" s="22"/>
      <c r="K490" s="22"/>
      <c r="L490" s="17"/>
      <c r="M490" s="17"/>
    </row>
    <row r="491" spans="1:13" ht="12.75" customHeight="1" x14ac:dyDescent="0.15">
      <c r="A491" s="17"/>
      <c r="B491" s="17"/>
      <c r="C491" s="17"/>
      <c r="E491" s="17"/>
      <c r="I491" s="17"/>
      <c r="J491" s="22"/>
      <c r="K491" s="22"/>
      <c r="L491" s="17"/>
      <c r="M491" s="17"/>
    </row>
    <row r="492" spans="1:13" ht="12.75" customHeight="1" x14ac:dyDescent="0.15">
      <c r="A492" s="17"/>
      <c r="B492" s="17"/>
      <c r="C492" s="17"/>
      <c r="E492" s="17"/>
      <c r="I492" s="17"/>
      <c r="J492" s="22"/>
      <c r="K492" s="22"/>
      <c r="L492" s="17"/>
      <c r="M492" s="17"/>
    </row>
    <row r="493" spans="1:13" ht="12.75" customHeight="1" x14ac:dyDescent="0.15">
      <c r="A493" s="17"/>
      <c r="B493" s="17"/>
      <c r="C493" s="17"/>
      <c r="E493" s="17"/>
      <c r="I493" s="17"/>
      <c r="J493" s="22"/>
      <c r="K493" s="22"/>
      <c r="L493" s="17"/>
      <c r="M493" s="17"/>
    </row>
    <row r="494" spans="1:13" ht="12.75" customHeight="1" x14ac:dyDescent="0.15">
      <c r="A494" s="17"/>
      <c r="B494" s="17"/>
      <c r="C494" s="17"/>
      <c r="E494" s="17"/>
      <c r="I494" s="17"/>
      <c r="J494" s="22"/>
      <c r="K494" s="22"/>
      <c r="L494" s="17"/>
      <c r="M494" s="17"/>
    </row>
    <row r="495" spans="1:13" ht="12.75" customHeight="1" x14ac:dyDescent="0.15">
      <c r="A495" s="17"/>
      <c r="B495" s="17"/>
      <c r="C495" s="17"/>
      <c r="E495" s="17"/>
      <c r="I495" s="17"/>
      <c r="J495" s="22"/>
      <c r="K495" s="22"/>
      <c r="L495" s="17"/>
      <c r="M495" s="17"/>
    </row>
    <row r="496" spans="1:13" ht="12.75" customHeight="1" x14ac:dyDescent="0.15">
      <c r="A496" s="17"/>
      <c r="B496" s="17"/>
      <c r="C496" s="17"/>
      <c r="E496" s="17"/>
      <c r="I496" s="17"/>
      <c r="J496" s="22"/>
      <c r="K496" s="22"/>
      <c r="L496" s="17"/>
      <c r="M496" s="17"/>
    </row>
    <row r="497" spans="1:13" ht="12.75" customHeight="1" x14ac:dyDescent="0.15">
      <c r="A497" s="17"/>
      <c r="B497" s="17"/>
      <c r="C497" s="17"/>
      <c r="E497" s="17"/>
      <c r="I497" s="17"/>
      <c r="J497" s="22"/>
      <c r="K497" s="22"/>
      <c r="L497" s="17"/>
      <c r="M497" s="17"/>
    </row>
    <row r="498" spans="1:13" ht="12.75" customHeight="1" x14ac:dyDescent="0.15">
      <c r="A498" s="17"/>
      <c r="B498" s="17"/>
      <c r="C498" s="17"/>
      <c r="E498" s="17"/>
      <c r="I498" s="17"/>
      <c r="J498" s="22"/>
      <c r="K498" s="22"/>
      <c r="L498" s="17"/>
      <c r="M498" s="17"/>
    </row>
    <row r="499" spans="1:13" ht="12.75" customHeight="1" x14ac:dyDescent="0.15">
      <c r="A499" s="17"/>
      <c r="B499" s="17"/>
      <c r="C499" s="17"/>
      <c r="E499" s="17"/>
      <c r="I499" s="17"/>
      <c r="J499" s="22"/>
      <c r="K499" s="22"/>
      <c r="L499" s="17"/>
      <c r="M499" s="17"/>
    </row>
    <row r="500" spans="1:13" ht="12.75" customHeight="1" x14ac:dyDescent="0.15">
      <c r="A500" s="17"/>
      <c r="B500" s="17"/>
      <c r="C500" s="17"/>
      <c r="E500" s="17"/>
      <c r="I500" s="17"/>
      <c r="J500" s="22"/>
      <c r="K500" s="22"/>
      <c r="L500" s="17"/>
      <c r="M500" s="17"/>
    </row>
    <row r="501" spans="1:13" ht="12.75" customHeight="1" x14ac:dyDescent="0.15">
      <c r="A501" s="17"/>
      <c r="B501" s="17"/>
      <c r="C501" s="17"/>
      <c r="E501" s="17"/>
      <c r="I501" s="17"/>
      <c r="J501" s="22"/>
      <c r="K501" s="22"/>
      <c r="L501" s="17"/>
      <c r="M501" s="17"/>
    </row>
    <row r="502" spans="1:13" ht="12.75" customHeight="1" x14ac:dyDescent="0.15">
      <c r="A502" s="17"/>
      <c r="B502" s="17"/>
      <c r="C502" s="17"/>
      <c r="E502" s="17"/>
      <c r="I502" s="17"/>
      <c r="J502" s="22"/>
      <c r="K502" s="22"/>
      <c r="L502" s="17"/>
      <c r="M502" s="17"/>
    </row>
    <row r="503" spans="1:13" ht="12.75" customHeight="1" x14ac:dyDescent="0.15">
      <c r="A503" s="17"/>
      <c r="B503" s="17"/>
      <c r="C503" s="17"/>
      <c r="E503" s="17"/>
      <c r="I503" s="17"/>
      <c r="J503" s="22"/>
      <c r="K503" s="22"/>
      <c r="L503" s="17"/>
      <c r="M503" s="17"/>
    </row>
    <row r="504" spans="1:13" ht="12.75" customHeight="1" x14ac:dyDescent="0.15">
      <c r="A504" s="17"/>
      <c r="B504" s="17"/>
      <c r="C504" s="17"/>
      <c r="E504" s="17"/>
      <c r="I504" s="17"/>
      <c r="J504" s="22"/>
      <c r="K504" s="22"/>
      <c r="L504" s="17"/>
      <c r="M504" s="17"/>
    </row>
    <row r="505" spans="1:13" ht="12.75" customHeight="1" x14ac:dyDescent="0.15">
      <c r="A505" s="17"/>
      <c r="B505" s="17"/>
      <c r="C505" s="17"/>
      <c r="E505" s="17"/>
      <c r="I505" s="17"/>
      <c r="J505" s="22"/>
      <c r="K505" s="22"/>
      <c r="L505" s="17"/>
      <c r="M505" s="17"/>
    </row>
    <row r="506" spans="1:13" ht="12.75" customHeight="1" x14ac:dyDescent="0.15">
      <c r="A506" s="17"/>
      <c r="B506" s="17"/>
      <c r="C506" s="17"/>
      <c r="E506" s="17"/>
      <c r="I506" s="17"/>
      <c r="J506" s="22"/>
      <c r="K506" s="22"/>
      <c r="L506" s="17"/>
      <c r="M506" s="17"/>
    </row>
    <row r="507" spans="1:13" ht="12.75" customHeight="1" x14ac:dyDescent="0.15">
      <c r="A507" s="17"/>
      <c r="B507" s="17"/>
      <c r="C507" s="17"/>
      <c r="E507" s="17"/>
      <c r="I507" s="17"/>
      <c r="J507" s="22"/>
      <c r="K507" s="22"/>
      <c r="L507" s="17"/>
      <c r="M507" s="17"/>
    </row>
    <row r="508" spans="1:13" ht="12.75" customHeight="1" x14ac:dyDescent="0.15">
      <c r="A508" s="17"/>
      <c r="B508" s="17"/>
      <c r="C508" s="17"/>
      <c r="E508" s="17"/>
      <c r="I508" s="17"/>
      <c r="J508" s="22"/>
      <c r="K508" s="22"/>
      <c r="L508" s="17"/>
      <c r="M508" s="17"/>
    </row>
    <row r="509" spans="1:13" ht="12.75" customHeight="1" x14ac:dyDescent="0.15">
      <c r="A509" s="17"/>
      <c r="B509" s="17"/>
      <c r="C509" s="17"/>
      <c r="E509" s="17"/>
      <c r="I509" s="17"/>
      <c r="J509" s="22"/>
      <c r="K509" s="22"/>
      <c r="L509" s="17"/>
      <c r="M509" s="17"/>
    </row>
    <row r="510" spans="1:13" ht="12.75" customHeight="1" x14ac:dyDescent="0.15">
      <c r="A510" s="17"/>
      <c r="B510" s="17"/>
      <c r="C510" s="17"/>
      <c r="E510" s="17"/>
      <c r="I510" s="17"/>
      <c r="J510" s="22"/>
      <c r="K510" s="22"/>
      <c r="L510" s="17"/>
      <c r="M510" s="17"/>
    </row>
    <row r="511" spans="1:13" ht="12.75" customHeight="1" x14ac:dyDescent="0.15">
      <c r="A511" s="17"/>
      <c r="B511" s="17"/>
      <c r="C511" s="17"/>
      <c r="E511" s="17"/>
      <c r="I511" s="17"/>
      <c r="J511" s="22"/>
      <c r="K511" s="22"/>
      <c r="L511" s="17"/>
      <c r="M511" s="17"/>
    </row>
    <row r="512" spans="1:13" ht="12.75" customHeight="1" x14ac:dyDescent="0.15">
      <c r="A512" s="17"/>
      <c r="B512" s="17"/>
      <c r="C512" s="17"/>
      <c r="E512" s="17"/>
      <c r="I512" s="17"/>
      <c r="J512" s="22"/>
      <c r="K512" s="22"/>
      <c r="L512" s="17"/>
      <c r="M512" s="17"/>
    </row>
    <row r="513" spans="1:13" ht="12.75" customHeight="1" x14ac:dyDescent="0.15">
      <c r="A513" s="17"/>
      <c r="B513" s="17"/>
      <c r="C513" s="17"/>
      <c r="E513" s="17"/>
      <c r="I513" s="17"/>
      <c r="J513" s="22"/>
      <c r="K513" s="22"/>
      <c r="L513" s="17"/>
      <c r="M513" s="17"/>
    </row>
    <row r="514" spans="1:13" ht="12.75" customHeight="1" x14ac:dyDescent="0.15">
      <c r="A514" s="17"/>
      <c r="B514" s="17"/>
      <c r="C514" s="17"/>
      <c r="E514" s="17"/>
      <c r="I514" s="17"/>
      <c r="J514" s="22"/>
      <c r="K514" s="22"/>
      <c r="L514" s="17"/>
      <c r="M514" s="17"/>
    </row>
    <row r="515" spans="1:13" ht="12.75" customHeight="1" x14ac:dyDescent="0.15">
      <c r="A515" s="17"/>
      <c r="B515" s="17"/>
      <c r="C515" s="17"/>
      <c r="E515" s="17"/>
      <c r="I515" s="17"/>
      <c r="J515" s="22"/>
      <c r="K515" s="22"/>
      <c r="L515" s="17"/>
      <c r="M515" s="17"/>
    </row>
    <row r="516" spans="1:13" ht="12.75" customHeight="1" x14ac:dyDescent="0.15">
      <c r="A516" s="17"/>
      <c r="B516" s="17"/>
      <c r="C516" s="17"/>
      <c r="E516" s="17"/>
      <c r="I516" s="17"/>
      <c r="J516" s="22"/>
      <c r="K516" s="22"/>
      <c r="L516" s="17"/>
      <c r="M516" s="17"/>
    </row>
    <row r="517" spans="1:13" ht="12.75" customHeight="1" x14ac:dyDescent="0.15">
      <c r="A517" s="17"/>
      <c r="B517" s="17"/>
      <c r="C517" s="17"/>
      <c r="E517" s="17"/>
      <c r="I517" s="17"/>
      <c r="J517" s="22"/>
      <c r="K517" s="22"/>
      <c r="L517" s="17"/>
      <c r="M517" s="17"/>
    </row>
    <row r="518" spans="1:13" ht="12.75" customHeight="1" x14ac:dyDescent="0.15">
      <c r="A518" s="17"/>
      <c r="B518" s="17"/>
      <c r="C518" s="17"/>
      <c r="E518" s="17"/>
      <c r="I518" s="17"/>
      <c r="J518" s="22"/>
      <c r="K518" s="22"/>
      <c r="L518" s="17"/>
      <c r="M518" s="17"/>
    </row>
    <row r="519" spans="1:13" ht="12.75" customHeight="1" x14ac:dyDescent="0.15">
      <c r="A519" s="17"/>
      <c r="B519" s="17"/>
      <c r="C519" s="17"/>
      <c r="E519" s="17"/>
      <c r="I519" s="17"/>
      <c r="J519" s="22"/>
      <c r="K519" s="22"/>
      <c r="L519" s="17"/>
      <c r="M519" s="17"/>
    </row>
    <row r="520" spans="1:13" ht="12.75" customHeight="1" x14ac:dyDescent="0.15">
      <c r="A520" s="17"/>
      <c r="B520" s="17"/>
      <c r="C520" s="17"/>
      <c r="E520" s="17"/>
      <c r="I520" s="17"/>
      <c r="J520" s="22"/>
      <c r="K520" s="22"/>
      <c r="L520" s="17"/>
      <c r="M520" s="17"/>
    </row>
    <row r="521" spans="1:13" ht="12.75" customHeight="1" x14ac:dyDescent="0.15">
      <c r="A521" s="17"/>
      <c r="B521" s="17"/>
      <c r="C521" s="17"/>
      <c r="E521" s="17"/>
      <c r="I521" s="17"/>
      <c r="J521" s="22"/>
      <c r="K521" s="22"/>
      <c r="L521" s="17"/>
      <c r="M521" s="17"/>
    </row>
    <row r="522" spans="1:13" ht="12.75" customHeight="1" x14ac:dyDescent="0.15">
      <c r="A522" s="17"/>
      <c r="B522" s="17"/>
      <c r="C522" s="17"/>
      <c r="E522" s="17"/>
      <c r="I522" s="17"/>
      <c r="J522" s="22"/>
      <c r="K522" s="22"/>
      <c r="L522" s="17"/>
      <c r="M522" s="17"/>
    </row>
    <row r="523" spans="1:13" ht="12.75" customHeight="1" x14ac:dyDescent="0.15">
      <c r="A523" s="17"/>
      <c r="B523" s="17"/>
      <c r="C523" s="17"/>
      <c r="E523" s="17"/>
      <c r="I523" s="17"/>
      <c r="J523" s="22"/>
      <c r="K523" s="22"/>
      <c r="L523" s="17"/>
      <c r="M523" s="17"/>
    </row>
    <row r="524" spans="1:13" ht="12.75" customHeight="1" x14ac:dyDescent="0.15">
      <c r="A524" s="17"/>
      <c r="B524" s="17"/>
      <c r="C524" s="17"/>
      <c r="E524" s="17"/>
      <c r="I524" s="17"/>
      <c r="J524" s="22"/>
      <c r="K524" s="22"/>
      <c r="L524" s="17"/>
      <c r="M524" s="17"/>
    </row>
    <row r="525" spans="1:13" ht="12.75" customHeight="1" x14ac:dyDescent="0.15">
      <c r="A525" s="17"/>
      <c r="B525" s="17"/>
      <c r="C525" s="17"/>
      <c r="E525" s="17"/>
      <c r="I525" s="17"/>
      <c r="J525" s="22"/>
      <c r="K525" s="22"/>
      <c r="L525" s="17"/>
      <c r="M525" s="17"/>
    </row>
    <row r="526" spans="1:13" ht="12.75" customHeight="1" x14ac:dyDescent="0.15">
      <c r="A526" s="17"/>
      <c r="B526" s="17"/>
      <c r="C526" s="17"/>
      <c r="E526" s="17"/>
      <c r="I526" s="17"/>
      <c r="J526" s="22"/>
      <c r="K526" s="22"/>
      <c r="L526" s="17"/>
      <c r="M526" s="17"/>
    </row>
    <row r="527" spans="1:13" ht="12.75" customHeight="1" x14ac:dyDescent="0.15">
      <c r="A527" s="17"/>
      <c r="B527" s="17"/>
      <c r="C527" s="17"/>
      <c r="E527" s="17"/>
      <c r="I527" s="17"/>
      <c r="J527" s="22"/>
      <c r="K527" s="22"/>
      <c r="L527" s="17"/>
      <c r="M527" s="17"/>
    </row>
    <row r="528" spans="1:13" ht="12.75" customHeight="1" x14ac:dyDescent="0.15">
      <c r="A528" s="17"/>
      <c r="B528" s="17"/>
      <c r="C528" s="17"/>
      <c r="E528" s="17"/>
      <c r="I528" s="17"/>
      <c r="J528" s="22"/>
      <c r="K528" s="22"/>
      <c r="L528" s="17"/>
      <c r="M528" s="17"/>
    </row>
    <row r="529" spans="1:13" ht="12.75" customHeight="1" x14ac:dyDescent="0.15">
      <c r="A529" s="17"/>
      <c r="B529" s="17"/>
      <c r="C529" s="17"/>
      <c r="E529" s="17"/>
      <c r="I529" s="17"/>
      <c r="J529" s="22"/>
      <c r="K529" s="22"/>
      <c r="L529" s="17"/>
      <c r="M529" s="17"/>
    </row>
    <row r="530" spans="1:13" ht="12.75" customHeight="1" x14ac:dyDescent="0.15">
      <c r="A530" s="17"/>
      <c r="B530" s="17"/>
      <c r="C530" s="17"/>
      <c r="E530" s="17"/>
      <c r="I530" s="17"/>
      <c r="J530" s="22"/>
      <c r="K530" s="22"/>
      <c r="L530" s="17"/>
      <c r="M530" s="17"/>
    </row>
    <row r="531" spans="1:13" ht="12.75" customHeight="1" x14ac:dyDescent="0.15">
      <c r="A531" s="17"/>
      <c r="B531" s="17"/>
      <c r="C531" s="17"/>
      <c r="E531" s="17"/>
      <c r="I531" s="17"/>
      <c r="J531" s="22"/>
      <c r="K531" s="22"/>
      <c r="L531" s="17"/>
      <c r="M531" s="17"/>
    </row>
    <row r="532" spans="1:13" ht="12.75" customHeight="1" x14ac:dyDescent="0.15">
      <c r="A532" s="17"/>
      <c r="B532" s="17"/>
      <c r="C532" s="17"/>
      <c r="E532" s="17"/>
      <c r="I532" s="17"/>
      <c r="J532" s="22"/>
      <c r="K532" s="22"/>
      <c r="L532" s="17"/>
      <c r="M532" s="17"/>
    </row>
    <row r="533" spans="1:13" ht="12.75" customHeight="1" x14ac:dyDescent="0.15">
      <c r="A533" s="17"/>
      <c r="B533" s="17"/>
      <c r="C533" s="17"/>
      <c r="E533" s="17"/>
      <c r="I533" s="17"/>
      <c r="J533" s="22"/>
      <c r="K533" s="22"/>
      <c r="L533" s="17"/>
      <c r="M533" s="17"/>
    </row>
    <row r="534" spans="1:13" ht="12.75" customHeight="1" x14ac:dyDescent="0.15">
      <c r="A534" s="17"/>
      <c r="B534" s="17"/>
      <c r="C534" s="17"/>
      <c r="E534" s="17"/>
      <c r="I534" s="17"/>
      <c r="J534" s="22"/>
      <c r="K534" s="22"/>
      <c r="L534" s="17"/>
      <c r="M534" s="17"/>
    </row>
    <row r="535" spans="1:13" ht="12.75" customHeight="1" x14ac:dyDescent="0.15">
      <c r="A535" s="17"/>
      <c r="B535" s="17"/>
      <c r="C535" s="17"/>
      <c r="E535" s="17"/>
      <c r="I535" s="17"/>
      <c r="J535" s="22"/>
      <c r="K535" s="22"/>
      <c r="L535" s="17"/>
      <c r="M535" s="17"/>
    </row>
    <row r="536" spans="1:13" ht="12.75" customHeight="1" x14ac:dyDescent="0.15">
      <c r="A536" s="17"/>
      <c r="B536" s="17"/>
      <c r="C536" s="17"/>
      <c r="E536" s="17"/>
      <c r="I536" s="17"/>
      <c r="J536" s="22"/>
      <c r="K536" s="22"/>
      <c r="L536" s="17"/>
      <c r="M536" s="17"/>
    </row>
    <row r="537" spans="1:13" ht="12.75" customHeight="1" x14ac:dyDescent="0.15">
      <c r="A537" s="17"/>
      <c r="B537" s="17"/>
      <c r="C537" s="17"/>
      <c r="E537" s="17"/>
      <c r="I537" s="17"/>
      <c r="J537" s="22"/>
      <c r="K537" s="22"/>
      <c r="L537" s="17"/>
      <c r="M537" s="17"/>
    </row>
    <row r="538" spans="1:13" ht="12.75" customHeight="1" x14ac:dyDescent="0.15">
      <c r="A538" s="17"/>
      <c r="B538" s="17"/>
      <c r="C538" s="17"/>
      <c r="E538" s="17"/>
      <c r="I538" s="17"/>
      <c r="J538" s="22"/>
      <c r="K538" s="22"/>
      <c r="L538" s="17"/>
      <c r="M538" s="17"/>
    </row>
    <row r="539" spans="1:13" ht="12.75" customHeight="1" x14ac:dyDescent="0.15">
      <c r="A539" s="17"/>
      <c r="B539" s="17"/>
      <c r="C539" s="17"/>
      <c r="E539" s="17"/>
      <c r="I539" s="17"/>
      <c r="J539" s="22"/>
      <c r="K539" s="22"/>
      <c r="L539" s="17"/>
      <c r="M539" s="17"/>
    </row>
    <row r="540" spans="1:13" ht="12.75" customHeight="1" x14ac:dyDescent="0.15">
      <c r="A540" s="17"/>
      <c r="B540" s="17"/>
      <c r="C540" s="17"/>
      <c r="E540" s="17"/>
      <c r="I540" s="17"/>
      <c r="J540" s="22"/>
      <c r="K540" s="22"/>
      <c r="L540" s="17"/>
      <c r="M540" s="17"/>
    </row>
    <row r="541" spans="1:13" ht="12.75" customHeight="1" x14ac:dyDescent="0.15">
      <c r="A541" s="17"/>
      <c r="B541" s="17"/>
      <c r="C541" s="17"/>
      <c r="E541" s="17"/>
      <c r="I541" s="17"/>
      <c r="J541" s="22"/>
      <c r="K541" s="22"/>
      <c r="L541" s="17"/>
      <c r="M541" s="17"/>
    </row>
    <row r="542" spans="1:13" ht="12.75" customHeight="1" x14ac:dyDescent="0.15">
      <c r="A542" s="17"/>
      <c r="B542" s="17"/>
      <c r="C542" s="17"/>
      <c r="E542" s="17"/>
      <c r="I542" s="17"/>
      <c r="J542" s="22"/>
      <c r="K542" s="22"/>
      <c r="L542" s="17"/>
      <c r="M542" s="17"/>
    </row>
    <row r="543" spans="1:13" ht="12.75" customHeight="1" x14ac:dyDescent="0.15">
      <c r="A543" s="17"/>
      <c r="B543" s="17"/>
      <c r="C543" s="17"/>
      <c r="E543" s="17"/>
      <c r="I543" s="17"/>
      <c r="J543" s="22"/>
      <c r="K543" s="22"/>
      <c r="L543" s="17"/>
      <c r="M543" s="17"/>
    </row>
    <row r="544" spans="1:13" ht="12.75" customHeight="1" x14ac:dyDescent="0.15">
      <c r="A544" s="17"/>
      <c r="B544" s="17"/>
      <c r="C544" s="17"/>
      <c r="E544" s="17"/>
      <c r="I544" s="17"/>
      <c r="J544" s="22"/>
      <c r="K544" s="22"/>
      <c r="L544" s="17"/>
      <c r="M544" s="17"/>
    </row>
    <row r="545" spans="1:13" ht="12.75" customHeight="1" x14ac:dyDescent="0.15">
      <c r="A545" s="17"/>
      <c r="B545" s="17"/>
      <c r="C545" s="17"/>
      <c r="E545" s="17"/>
      <c r="I545" s="17"/>
      <c r="J545" s="22"/>
      <c r="K545" s="22"/>
      <c r="L545" s="17"/>
      <c r="M545" s="17"/>
    </row>
    <row r="546" spans="1:13" ht="12.75" customHeight="1" x14ac:dyDescent="0.15">
      <c r="A546" s="17"/>
      <c r="B546" s="17"/>
      <c r="C546" s="17"/>
      <c r="E546" s="17"/>
      <c r="I546" s="17"/>
      <c r="J546" s="22"/>
      <c r="K546" s="22"/>
      <c r="L546" s="17"/>
      <c r="M546" s="17"/>
    </row>
    <row r="547" spans="1:13" ht="12.75" customHeight="1" x14ac:dyDescent="0.15">
      <c r="A547" s="17"/>
      <c r="B547" s="17"/>
      <c r="C547" s="17"/>
      <c r="E547" s="17"/>
      <c r="I547" s="17"/>
      <c r="J547" s="22"/>
      <c r="K547" s="22"/>
      <c r="L547" s="17"/>
      <c r="M547" s="17"/>
    </row>
    <row r="548" spans="1:13" ht="12.75" customHeight="1" x14ac:dyDescent="0.15">
      <c r="A548" s="17"/>
      <c r="B548" s="17"/>
      <c r="C548" s="17"/>
      <c r="E548" s="17"/>
      <c r="I548" s="17"/>
      <c r="J548" s="22"/>
      <c r="K548" s="22"/>
      <c r="L548" s="17"/>
      <c r="M548" s="17"/>
    </row>
    <row r="549" spans="1:13" ht="12.75" customHeight="1" x14ac:dyDescent="0.15">
      <c r="A549" s="17"/>
      <c r="B549" s="17"/>
      <c r="C549" s="17"/>
      <c r="E549" s="17"/>
      <c r="I549" s="17"/>
      <c r="J549" s="22"/>
      <c r="K549" s="22"/>
      <c r="L549" s="17"/>
      <c r="M549" s="17"/>
    </row>
    <row r="550" spans="1:13" ht="12.75" customHeight="1" x14ac:dyDescent="0.15">
      <c r="A550" s="17"/>
      <c r="B550" s="17"/>
      <c r="C550" s="17"/>
      <c r="E550" s="17"/>
      <c r="I550" s="17"/>
      <c r="J550" s="22"/>
      <c r="K550" s="22"/>
      <c r="L550" s="17"/>
      <c r="M550" s="17"/>
    </row>
    <row r="551" spans="1:13" ht="12.75" customHeight="1" x14ac:dyDescent="0.15">
      <c r="A551" s="17"/>
      <c r="B551" s="17"/>
      <c r="C551" s="17"/>
      <c r="E551" s="17"/>
      <c r="I551" s="17"/>
      <c r="J551" s="22"/>
      <c r="K551" s="22"/>
      <c r="L551" s="17"/>
      <c r="M551" s="17"/>
    </row>
    <row r="552" spans="1:13" ht="12.75" customHeight="1" x14ac:dyDescent="0.15">
      <c r="A552" s="17"/>
      <c r="B552" s="17"/>
      <c r="C552" s="17"/>
      <c r="E552" s="17"/>
      <c r="I552" s="17"/>
      <c r="J552" s="22"/>
      <c r="K552" s="22"/>
      <c r="L552" s="17"/>
      <c r="M552" s="17"/>
    </row>
    <row r="553" spans="1:13" ht="12.75" customHeight="1" x14ac:dyDescent="0.15">
      <c r="A553" s="17"/>
      <c r="B553" s="17"/>
      <c r="C553" s="17"/>
      <c r="E553" s="17"/>
      <c r="I553" s="17"/>
      <c r="J553" s="22"/>
      <c r="K553" s="22"/>
      <c r="L553" s="17"/>
      <c r="M553" s="17"/>
    </row>
    <row r="554" spans="1:13" ht="12.75" customHeight="1" x14ac:dyDescent="0.15">
      <c r="A554" s="17"/>
      <c r="B554" s="17"/>
      <c r="C554" s="17"/>
      <c r="E554" s="17"/>
      <c r="I554" s="17"/>
      <c r="J554" s="22"/>
      <c r="K554" s="22"/>
      <c r="L554" s="17"/>
      <c r="M554" s="17"/>
    </row>
    <row r="555" spans="1:13" ht="12.75" customHeight="1" x14ac:dyDescent="0.15">
      <c r="A555" s="17"/>
      <c r="B555" s="17"/>
      <c r="C555" s="17"/>
      <c r="E555" s="17"/>
      <c r="I555" s="17"/>
      <c r="J555" s="22"/>
      <c r="K555" s="22"/>
      <c r="L555" s="17"/>
      <c r="M555" s="17"/>
    </row>
    <row r="556" spans="1:13" ht="12.75" customHeight="1" x14ac:dyDescent="0.15">
      <c r="A556" s="17"/>
      <c r="B556" s="17"/>
      <c r="C556" s="17"/>
      <c r="E556" s="17"/>
      <c r="I556" s="17"/>
      <c r="J556" s="22"/>
      <c r="K556" s="22"/>
      <c r="L556" s="17"/>
      <c r="M556" s="17"/>
    </row>
    <row r="557" spans="1:13" ht="12.75" customHeight="1" x14ac:dyDescent="0.15">
      <c r="A557" s="17"/>
      <c r="B557" s="17"/>
      <c r="C557" s="17"/>
      <c r="E557" s="17"/>
      <c r="I557" s="17"/>
      <c r="J557" s="22"/>
      <c r="K557" s="22"/>
      <c r="L557" s="17"/>
      <c r="M557" s="17"/>
    </row>
    <row r="558" spans="1:13" ht="12.75" customHeight="1" x14ac:dyDescent="0.15">
      <c r="A558" s="17"/>
      <c r="B558" s="17"/>
      <c r="C558" s="17"/>
      <c r="E558" s="17"/>
      <c r="I558" s="17"/>
      <c r="J558" s="22"/>
      <c r="K558" s="22"/>
      <c r="L558" s="17"/>
      <c r="M558" s="17"/>
    </row>
    <row r="559" spans="1:13" ht="12.75" customHeight="1" x14ac:dyDescent="0.15">
      <c r="A559" s="17"/>
      <c r="B559" s="17"/>
      <c r="C559" s="17"/>
      <c r="E559" s="17"/>
      <c r="I559" s="17"/>
      <c r="J559" s="22"/>
      <c r="K559" s="22"/>
      <c r="L559" s="17"/>
      <c r="M559" s="17"/>
    </row>
    <row r="560" spans="1:13" ht="12.75" customHeight="1" x14ac:dyDescent="0.15">
      <c r="A560" s="17"/>
      <c r="B560" s="17"/>
      <c r="C560" s="17"/>
      <c r="E560" s="17"/>
      <c r="I560" s="17"/>
      <c r="J560" s="22"/>
      <c r="K560" s="22"/>
      <c r="L560" s="17"/>
      <c r="M560" s="17"/>
    </row>
    <row r="561" spans="1:13" ht="12.75" customHeight="1" x14ac:dyDescent="0.15">
      <c r="A561" s="17"/>
      <c r="B561" s="17"/>
      <c r="C561" s="17"/>
      <c r="E561" s="17"/>
      <c r="I561" s="17"/>
      <c r="J561" s="22"/>
      <c r="K561" s="22"/>
      <c r="L561" s="17"/>
      <c r="M561" s="17"/>
    </row>
    <row r="562" spans="1:13" ht="12.75" customHeight="1" x14ac:dyDescent="0.15">
      <c r="A562" s="17"/>
      <c r="B562" s="17"/>
      <c r="C562" s="17"/>
      <c r="E562" s="17"/>
      <c r="I562" s="17"/>
      <c r="J562" s="22"/>
      <c r="K562" s="22"/>
      <c r="L562" s="17"/>
      <c r="M562" s="17"/>
    </row>
    <row r="563" spans="1:13" ht="12.75" customHeight="1" x14ac:dyDescent="0.15">
      <c r="A563" s="17"/>
      <c r="B563" s="17"/>
      <c r="C563" s="17"/>
      <c r="E563" s="17"/>
      <c r="I563" s="17"/>
      <c r="J563" s="22"/>
      <c r="K563" s="22"/>
      <c r="L563" s="17"/>
      <c r="M563" s="17"/>
    </row>
    <row r="564" spans="1:13" ht="12.75" customHeight="1" x14ac:dyDescent="0.15">
      <c r="A564" s="17"/>
      <c r="B564" s="17"/>
      <c r="C564" s="17"/>
      <c r="E564" s="17"/>
      <c r="I564" s="17"/>
      <c r="J564" s="22"/>
      <c r="K564" s="22"/>
      <c r="L564" s="17"/>
      <c r="M564" s="17"/>
    </row>
    <row r="565" spans="1:13" ht="12.75" customHeight="1" x14ac:dyDescent="0.15">
      <c r="A565" s="17"/>
      <c r="B565" s="17"/>
      <c r="C565" s="17"/>
      <c r="E565" s="17"/>
      <c r="I565" s="17"/>
      <c r="J565" s="22"/>
      <c r="K565" s="22"/>
      <c r="L565" s="17"/>
      <c r="M565" s="17"/>
    </row>
    <row r="566" spans="1:13" ht="12.75" customHeight="1" x14ac:dyDescent="0.15">
      <c r="A566" s="17"/>
      <c r="B566" s="17"/>
      <c r="C566" s="17"/>
      <c r="E566" s="17"/>
      <c r="I566" s="17"/>
      <c r="J566" s="22"/>
      <c r="K566" s="22"/>
      <c r="L566" s="17"/>
      <c r="M566" s="17"/>
    </row>
    <row r="567" spans="1:13" ht="12.75" customHeight="1" x14ac:dyDescent="0.15">
      <c r="A567" s="17"/>
      <c r="B567" s="17"/>
      <c r="C567" s="17"/>
      <c r="E567" s="17"/>
      <c r="I567" s="17"/>
      <c r="J567" s="22"/>
      <c r="K567" s="22"/>
      <c r="L567" s="17"/>
      <c r="M567" s="17"/>
    </row>
    <row r="568" spans="1:13" ht="12.75" customHeight="1" x14ac:dyDescent="0.15">
      <c r="A568" s="17"/>
      <c r="B568" s="17"/>
      <c r="C568" s="17"/>
      <c r="E568" s="17"/>
      <c r="I568" s="17"/>
      <c r="J568" s="22"/>
      <c r="K568" s="22"/>
      <c r="L568" s="17"/>
      <c r="M568" s="17"/>
    </row>
    <row r="569" spans="1:13" ht="12.75" customHeight="1" x14ac:dyDescent="0.15">
      <c r="A569" s="17"/>
      <c r="B569" s="17"/>
      <c r="C569" s="17"/>
      <c r="E569" s="17"/>
      <c r="I569" s="17"/>
      <c r="J569" s="22"/>
      <c r="K569" s="22"/>
      <c r="L569" s="17"/>
      <c r="M569" s="17"/>
    </row>
    <row r="570" spans="1:13" ht="12.75" customHeight="1" x14ac:dyDescent="0.15">
      <c r="A570" s="17"/>
      <c r="B570" s="17"/>
      <c r="C570" s="17"/>
      <c r="E570" s="17"/>
      <c r="I570" s="17"/>
      <c r="J570" s="22"/>
      <c r="K570" s="22"/>
      <c r="L570" s="17"/>
      <c r="M570" s="17"/>
    </row>
    <row r="571" spans="1:13" ht="12.75" customHeight="1" x14ac:dyDescent="0.15">
      <c r="A571" s="17"/>
      <c r="B571" s="17"/>
      <c r="C571" s="17"/>
      <c r="E571" s="17"/>
      <c r="I571" s="17"/>
      <c r="J571" s="22"/>
      <c r="K571" s="22"/>
      <c r="L571" s="17"/>
      <c r="M571" s="17"/>
    </row>
    <row r="572" spans="1:13" ht="12.75" customHeight="1" x14ac:dyDescent="0.15">
      <c r="A572" s="17"/>
      <c r="B572" s="17"/>
      <c r="C572" s="17"/>
      <c r="E572" s="17"/>
      <c r="I572" s="17"/>
      <c r="J572" s="22"/>
      <c r="K572" s="22"/>
      <c r="L572" s="17"/>
      <c r="M572" s="17"/>
    </row>
    <row r="573" spans="1:13" ht="12.75" customHeight="1" x14ac:dyDescent="0.15">
      <c r="A573" s="17"/>
      <c r="B573" s="17"/>
      <c r="C573" s="17"/>
      <c r="E573" s="17"/>
      <c r="I573" s="17"/>
      <c r="J573" s="22"/>
      <c r="K573" s="22"/>
      <c r="L573" s="17"/>
      <c r="M573" s="17"/>
    </row>
    <row r="574" spans="1:13" ht="12.75" customHeight="1" x14ac:dyDescent="0.15">
      <c r="A574" s="17"/>
      <c r="B574" s="17"/>
      <c r="C574" s="17"/>
      <c r="E574" s="17"/>
      <c r="I574" s="17"/>
      <c r="J574" s="22"/>
      <c r="K574" s="22"/>
      <c r="L574" s="17"/>
      <c r="M574" s="17"/>
    </row>
    <row r="575" spans="1:13" ht="12.75" customHeight="1" x14ac:dyDescent="0.15">
      <c r="A575" s="17"/>
      <c r="B575" s="17"/>
      <c r="C575" s="17"/>
      <c r="E575" s="17"/>
      <c r="I575" s="17"/>
      <c r="J575" s="22"/>
      <c r="K575" s="22"/>
      <c r="L575" s="17"/>
      <c r="M575" s="17"/>
    </row>
    <row r="576" spans="1:13" ht="12.75" customHeight="1" x14ac:dyDescent="0.15">
      <c r="A576" s="17"/>
      <c r="B576" s="17"/>
      <c r="C576" s="17"/>
      <c r="E576" s="17"/>
      <c r="I576" s="17"/>
      <c r="J576" s="22"/>
      <c r="K576" s="22"/>
      <c r="L576" s="17"/>
      <c r="M576" s="17"/>
    </row>
    <row r="577" spans="1:13" ht="12.75" customHeight="1" x14ac:dyDescent="0.15">
      <c r="A577" s="17"/>
      <c r="B577" s="17"/>
      <c r="C577" s="17"/>
      <c r="E577" s="17"/>
      <c r="I577" s="17"/>
      <c r="J577" s="22"/>
      <c r="K577" s="22"/>
      <c r="L577" s="17"/>
      <c r="M577" s="17"/>
    </row>
    <row r="578" spans="1:13" ht="12.75" customHeight="1" x14ac:dyDescent="0.15">
      <c r="A578" s="17"/>
      <c r="B578" s="17"/>
      <c r="C578" s="17"/>
      <c r="E578" s="17"/>
      <c r="I578" s="17"/>
      <c r="J578" s="22"/>
      <c r="K578" s="22"/>
      <c r="L578" s="17"/>
      <c r="M578" s="17"/>
    </row>
    <row r="579" spans="1:13" ht="12.75" customHeight="1" x14ac:dyDescent="0.15">
      <c r="A579" s="17"/>
      <c r="B579" s="17"/>
      <c r="C579" s="17"/>
      <c r="E579" s="17"/>
      <c r="I579" s="17"/>
      <c r="J579" s="22"/>
      <c r="K579" s="22"/>
      <c r="L579" s="17"/>
      <c r="M579" s="17"/>
    </row>
    <row r="580" spans="1:13" ht="12.75" customHeight="1" x14ac:dyDescent="0.15">
      <c r="A580" s="17"/>
      <c r="B580" s="17"/>
      <c r="C580" s="17"/>
      <c r="E580" s="17"/>
      <c r="I580" s="17"/>
      <c r="J580" s="22"/>
      <c r="K580" s="22"/>
      <c r="L580" s="17"/>
      <c r="M580" s="17"/>
    </row>
    <row r="581" spans="1:13" ht="12.75" customHeight="1" x14ac:dyDescent="0.15">
      <c r="A581" s="17"/>
      <c r="B581" s="17"/>
      <c r="C581" s="17"/>
      <c r="E581" s="17"/>
      <c r="I581" s="17"/>
      <c r="J581" s="22"/>
      <c r="K581" s="22"/>
      <c r="L581" s="17"/>
      <c r="M581" s="17"/>
    </row>
    <row r="582" spans="1:13" ht="12.75" customHeight="1" x14ac:dyDescent="0.15">
      <c r="A582" s="17"/>
      <c r="B582" s="17"/>
      <c r="C582" s="17"/>
      <c r="E582" s="17"/>
      <c r="I582" s="17"/>
      <c r="J582" s="22"/>
      <c r="K582" s="22"/>
      <c r="L582" s="17"/>
      <c r="M582" s="17"/>
    </row>
    <row r="583" spans="1:13" ht="12.75" customHeight="1" x14ac:dyDescent="0.15">
      <c r="A583" s="17"/>
      <c r="B583" s="17"/>
      <c r="C583" s="17"/>
      <c r="E583" s="17"/>
      <c r="I583" s="17"/>
      <c r="J583" s="22"/>
      <c r="K583" s="22"/>
      <c r="L583" s="17"/>
      <c r="M583" s="17"/>
    </row>
    <row r="584" spans="1:13" ht="12.75" customHeight="1" x14ac:dyDescent="0.15">
      <c r="A584" s="17"/>
      <c r="B584" s="17"/>
      <c r="C584" s="17"/>
      <c r="E584" s="17"/>
      <c r="I584" s="17"/>
      <c r="J584" s="22"/>
      <c r="K584" s="22"/>
      <c r="L584" s="17"/>
      <c r="M584" s="17"/>
    </row>
    <row r="585" spans="1:13" ht="12.75" customHeight="1" x14ac:dyDescent="0.15">
      <c r="A585" s="17"/>
      <c r="B585" s="17"/>
      <c r="C585" s="17"/>
      <c r="E585" s="17"/>
      <c r="I585" s="17"/>
      <c r="J585" s="22"/>
      <c r="K585" s="22"/>
      <c r="L585" s="17"/>
      <c r="M585" s="17"/>
    </row>
    <row r="586" spans="1:13" ht="12.75" customHeight="1" x14ac:dyDescent="0.15">
      <c r="A586" s="17"/>
      <c r="B586" s="17"/>
      <c r="C586" s="17"/>
      <c r="E586" s="17"/>
      <c r="I586" s="17"/>
      <c r="J586" s="22"/>
      <c r="K586" s="22"/>
      <c r="L586" s="17"/>
      <c r="M586" s="17"/>
    </row>
    <row r="587" spans="1:13" ht="12.75" customHeight="1" x14ac:dyDescent="0.15">
      <c r="A587" s="17"/>
      <c r="B587" s="17"/>
      <c r="C587" s="17"/>
      <c r="E587" s="17"/>
      <c r="I587" s="17"/>
      <c r="J587" s="22"/>
      <c r="K587" s="22"/>
      <c r="L587" s="17"/>
      <c r="M587" s="17"/>
    </row>
    <row r="588" spans="1:13" ht="12.75" customHeight="1" x14ac:dyDescent="0.15">
      <c r="A588" s="17"/>
      <c r="B588" s="17"/>
      <c r="C588" s="17"/>
      <c r="E588" s="17"/>
      <c r="I588" s="17"/>
      <c r="J588" s="22"/>
      <c r="K588" s="22"/>
      <c r="L588" s="17"/>
      <c r="M588" s="17"/>
    </row>
    <row r="589" spans="1:13" ht="12.75" customHeight="1" x14ac:dyDescent="0.15">
      <c r="A589" s="17"/>
      <c r="B589" s="17"/>
      <c r="C589" s="17"/>
      <c r="E589" s="17"/>
      <c r="I589" s="17"/>
      <c r="J589" s="22"/>
      <c r="K589" s="22"/>
      <c r="L589" s="17"/>
      <c r="M589" s="17"/>
    </row>
    <row r="590" spans="1:13" ht="12.75" customHeight="1" x14ac:dyDescent="0.15">
      <c r="A590" s="17"/>
      <c r="B590" s="17"/>
      <c r="C590" s="17"/>
      <c r="E590" s="17"/>
      <c r="I590" s="17"/>
      <c r="J590" s="22"/>
      <c r="K590" s="22"/>
      <c r="L590" s="17"/>
      <c r="M590" s="17"/>
    </row>
    <row r="591" spans="1:13" ht="12.75" customHeight="1" x14ac:dyDescent="0.15">
      <c r="A591" s="17"/>
      <c r="B591" s="17"/>
      <c r="C591" s="17"/>
      <c r="E591" s="17"/>
      <c r="I591" s="17"/>
      <c r="J591" s="22"/>
      <c r="K591" s="22"/>
      <c r="L591" s="17"/>
      <c r="M591" s="17"/>
    </row>
    <row r="592" spans="1:13" ht="12.75" customHeight="1" x14ac:dyDescent="0.15">
      <c r="A592" s="17"/>
      <c r="B592" s="17"/>
      <c r="C592" s="17"/>
      <c r="E592" s="17"/>
      <c r="I592" s="17"/>
      <c r="J592" s="22"/>
      <c r="K592" s="22"/>
      <c r="L592" s="17"/>
      <c r="M592" s="17"/>
    </row>
    <row r="593" spans="1:13" ht="12.75" customHeight="1" x14ac:dyDescent="0.15">
      <c r="A593" s="17"/>
      <c r="B593" s="17"/>
      <c r="C593" s="17"/>
      <c r="E593" s="17"/>
      <c r="I593" s="17"/>
      <c r="J593" s="22"/>
      <c r="K593" s="22"/>
      <c r="L593" s="17"/>
      <c r="M593" s="17"/>
    </row>
    <row r="594" spans="1:13" ht="12.75" customHeight="1" x14ac:dyDescent="0.15">
      <c r="A594" s="17"/>
      <c r="B594" s="17"/>
      <c r="C594" s="17"/>
      <c r="E594" s="17"/>
      <c r="I594" s="17"/>
      <c r="J594" s="22"/>
      <c r="K594" s="22"/>
      <c r="L594" s="17"/>
      <c r="M594" s="17"/>
    </row>
    <row r="595" spans="1:13" ht="12.75" customHeight="1" x14ac:dyDescent="0.15">
      <c r="A595" s="17"/>
      <c r="B595" s="17"/>
      <c r="C595" s="17"/>
      <c r="E595" s="17"/>
      <c r="I595" s="17"/>
      <c r="J595" s="22"/>
      <c r="K595" s="22"/>
      <c r="L595" s="17"/>
      <c r="M595" s="17"/>
    </row>
    <row r="596" spans="1:13" ht="12.75" customHeight="1" x14ac:dyDescent="0.15">
      <c r="A596" s="17"/>
      <c r="B596" s="17"/>
      <c r="C596" s="17"/>
      <c r="E596" s="17"/>
      <c r="I596" s="17"/>
      <c r="J596" s="22"/>
      <c r="K596" s="22"/>
      <c r="L596" s="17"/>
      <c r="M596" s="17"/>
    </row>
    <row r="597" spans="1:13" ht="12.75" customHeight="1" x14ac:dyDescent="0.15">
      <c r="A597" s="17"/>
      <c r="B597" s="17"/>
      <c r="C597" s="17"/>
      <c r="E597" s="17"/>
      <c r="I597" s="17"/>
      <c r="J597" s="22"/>
      <c r="K597" s="22"/>
      <c r="L597" s="17"/>
      <c r="M597" s="17"/>
    </row>
    <row r="598" spans="1:13" ht="12.75" customHeight="1" x14ac:dyDescent="0.15">
      <c r="A598" s="17"/>
      <c r="B598" s="17"/>
      <c r="C598" s="17"/>
      <c r="E598" s="17"/>
      <c r="I598" s="17"/>
      <c r="J598" s="22"/>
      <c r="K598" s="22"/>
      <c r="L598" s="17"/>
      <c r="M598" s="17"/>
    </row>
    <row r="599" spans="1:13" ht="12.75" customHeight="1" x14ac:dyDescent="0.15">
      <c r="A599" s="17"/>
      <c r="B599" s="17"/>
      <c r="C599" s="17"/>
      <c r="E599" s="17"/>
      <c r="I599" s="17"/>
      <c r="J599" s="22"/>
      <c r="K599" s="22"/>
      <c r="L599" s="17"/>
      <c r="M599" s="17"/>
    </row>
    <row r="600" spans="1:13" ht="12.75" customHeight="1" x14ac:dyDescent="0.15">
      <c r="A600" s="17"/>
      <c r="B600" s="17"/>
      <c r="C600" s="17"/>
      <c r="E600" s="17"/>
      <c r="I600" s="17"/>
      <c r="J600" s="22"/>
      <c r="K600" s="22"/>
      <c r="L600" s="17"/>
      <c r="M600" s="17"/>
    </row>
    <row r="601" spans="1:13" ht="12.75" customHeight="1" x14ac:dyDescent="0.15">
      <c r="A601" s="17"/>
      <c r="B601" s="17"/>
      <c r="C601" s="17"/>
      <c r="E601" s="17"/>
      <c r="I601" s="17"/>
      <c r="J601" s="22"/>
      <c r="K601" s="22"/>
      <c r="L601" s="17"/>
      <c r="M601" s="17"/>
    </row>
    <row r="602" spans="1:13" ht="12.75" customHeight="1" x14ac:dyDescent="0.15">
      <c r="A602" s="17"/>
      <c r="B602" s="17"/>
      <c r="C602" s="17"/>
      <c r="E602" s="17"/>
      <c r="I602" s="17"/>
      <c r="J602" s="22"/>
      <c r="K602" s="22"/>
      <c r="L602" s="17"/>
      <c r="M602" s="17"/>
    </row>
    <row r="603" spans="1:13" ht="12.75" customHeight="1" x14ac:dyDescent="0.15">
      <c r="A603" s="17"/>
      <c r="B603" s="17"/>
      <c r="C603" s="17"/>
      <c r="E603" s="17"/>
      <c r="I603" s="17"/>
      <c r="J603" s="22"/>
      <c r="K603" s="22"/>
      <c r="L603" s="17"/>
      <c r="M603" s="17"/>
    </row>
    <row r="604" spans="1:13" ht="12.75" customHeight="1" x14ac:dyDescent="0.15">
      <c r="A604" s="17"/>
      <c r="B604" s="17"/>
      <c r="C604" s="17"/>
      <c r="E604" s="17"/>
      <c r="I604" s="17"/>
      <c r="J604" s="22"/>
      <c r="K604" s="22"/>
      <c r="L604" s="17"/>
      <c r="M604" s="17"/>
    </row>
    <row r="605" spans="1:13" ht="12.75" customHeight="1" x14ac:dyDescent="0.15">
      <c r="A605" s="17"/>
      <c r="B605" s="17"/>
      <c r="C605" s="17"/>
      <c r="E605" s="17"/>
      <c r="I605" s="17"/>
      <c r="J605" s="22"/>
      <c r="K605" s="22"/>
      <c r="L605" s="17"/>
      <c r="M605" s="17"/>
    </row>
    <row r="606" spans="1:13" ht="12.75" customHeight="1" x14ac:dyDescent="0.15">
      <c r="A606" s="17"/>
      <c r="B606" s="17"/>
      <c r="C606" s="17"/>
      <c r="E606" s="17"/>
      <c r="I606" s="17"/>
      <c r="J606" s="22"/>
      <c r="K606" s="22"/>
      <c r="L606" s="17"/>
      <c r="M606" s="17"/>
    </row>
    <row r="607" spans="1:13" ht="12.75" customHeight="1" x14ac:dyDescent="0.15">
      <c r="A607" s="17"/>
      <c r="B607" s="17"/>
      <c r="C607" s="17"/>
      <c r="E607" s="17"/>
      <c r="I607" s="17"/>
      <c r="J607" s="22"/>
      <c r="K607" s="22"/>
      <c r="L607" s="17"/>
      <c r="M607" s="17"/>
    </row>
    <row r="608" spans="1:13" ht="12.75" customHeight="1" x14ac:dyDescent="0.15">
      <c r="A608" s="17"/>
      <c r="B608" s="17"/>
      <c r="C608" s="17"/>
      <c r="E608" s="17"/>
      <c r="I608" s="17"/>
      <c r="J608" s="22"/>
      <c r="K608" s="22"/>
      <c r="L608" s="17"/>
      <c r="M608" s="17"/>
    </row>
    <row r="609" spans="1:13" ht="12.75" customHeight="1" x14ac:dyDescent="0.15">
      <c r="A609" s="17"/>
      <c r="B609" s="17"/>
      <c r="C609" s="17"/>
      <c r="E609" s="17"/>
      <c r="I609" s="17"/>
      <c r="J609" s="22"/>
      <c r="K609" s="22"/>
      <c r="L609" s="17"/>
      <c r="M609" s="17"/>
    </row>
    <row r="610" spans="1:13" ht="12.75" customHeight="1" x14ac:dyDescent="0.15">
      <c r="A610" s="17"/>
      <c r="B610" s="17"/>
      <c r="C610" s="17"/>
      <c r="E610" s="17"/>
      <c r="I610" s="17"/>
      <c r="J610" s="22"/>
      <c r="K610" s="22"/>
      <c r="L610" s="17"/>
      <c r="M610" s="17"/>
    </row>
    <row r="611" spans="1:13" ht="12.75" customHeight="1" x14ac:dyDescent="0.15">
      <c r="A611" s="17"/>
      <c r="B611" s="17"/>
      <c r="C611" s="17"/>
      <c r="E611" s="17"/>
      <c r="I611" s="17"/>
      <c r="J611" s="22"/>
      <c r="K611" s="22"/>
      <c r="L611" s="17"/>
      <c r="M611" s="17"/>
    </row>
    <row r="612" spans="1:13" ht="12.75" customHeight="1" x14ac:dyDescent="0.15">
      <c r="A612" s="17"/>
      <c r="B612" s="17"/>
      <c r="C612" s="17"/>
      <c r="E612" s="17"/>
      <c r="I612" s="17"/>
      <c r="J612" s="22"/>
      <c r="K612" s="22"/>
      <c r="L612" s="17"/>
      <c r="M612" s="17"/>
    </row>
    <row r="613" spans="1:13" ht="12.75" customHeight="1" x14ac:dyDescent="0.15">
      <c r="A613" s="17"/>
      <c r="B613" s="17"/>
      <c r="C613" s="17"/>
      <c r="E613" s="17"/>
      <c r="I613" s="17"/>
      <c r="J613" s="22"/>
      <c r="K613" s="22"/>
      <c r="L613" s="17"/>
      <c r="M613" s="17"/>
    </row>
    <row r="614" spans="1:13" ht="12.75" customHeight="1" x14ac:dyDescent="0.15">
      <c r="A614" s="17"/>
      <c r="B614" s="17"/>
      <c r="C614" s="17"/>
      <c r="E614" s="17"/>
      <c r="I614" s="17"/>
      <c r="J614" s="22"/>
      <c r="K614" s="22"/>
      <c r="L614" s="17"/>
      <c r="M614" s="17"/>
    </row>
    <row r="615" spans="1:13" ht="12.75" customHeight="1" x14ac:dyDescent="0.15">
      <c r="A615" s="17"/>
      <c r="B615" s="17"/>
      <c r="C615" s="17"/>
      <c r="E615" s="17"/>
      <c r="I615" s="17"/>
      <c r="J615" s="22"/>
      <c r="K615" s="22"/>
      <c r="L615" s="17"/>
      <c r="M615" s="17"/>
    </row>
    <row r="616" spans="1:13" ht="12.75" customHeight="1" x14ac:dyDescent="0.15">
      <c r="A616" s="17"/>
      <c r="B616" s="17"/>
      <c r="C616" s="17"/>
      <c r="E616" s="17"/>
      <c r="I616" s="17"/>
      <c r="J616" s="22"/>
      <c r="K616" s="22"/>
      <c r="L616" s="17"/>
      <c r="M616" s="17"/>
    </row>
    <row r="617" spans="1:13" ht="12.75" customHeight="1" x14ac:dyDescent="0.15">
      <c r="A617" s="17"/>
      <c r="B617" s="17"/>
      <c r="C617" s="17"/>
      <c r="E617" s="17"/>
      <c r="I617" s="17"/>
      <c r="J617" s="22"/>
      <c r="K617" s="22"/>
      <c r="L617" s="17"/>
      <c r="M617" s="17"/>
    </row>
    <row r="618" spans="1:13" ht="12.75" customHeight="1" x14ac:dyDescent="0.15">
      <c r="A618" s="17"/>
      <c r="B618" s="17"/>
      <c r="C618" s="17"/>
      <c r="E618" s="17"/>
      <c r="I618" s="17"/>
      <c r="J618" s="22"/>
      <c r="K618" s="22"/>
      <c r="L618" s="17"/>
      <c r="M618" s="17"/>
    </row>
    <row r="619" spans="1:13" ht="12.75" customHeight="1" x14ac:dyDescent="0.15">
      <c r="A619" s="17"/>
      <c r="B619" s="17"/>
      <c r="C619" s="17"/>
      <c r="E619" s="17"/>
      <c r="I619" s="17"/>
      <c r="J619" s="22"/>
      <c r="K619" s="22"/>
      <c r="L619" s="17"/>
      <c r="M619" s="17"/>
    </row>
    <row r="620" spans="1:13" ht="12.75" customHeight="1" x14ac:dyDescent="0.15">
      <c r="A620" s="17"/>
      <c r="B620" s="17"/>
      <c r="C620" s="17"/>
      <c r="E620" s="17"/>
      <c r="I620" s="17"/>
      <c r="J620" s="22"/>
      <c r="K620" s="22"/>
      <c r="L620" s="17"/>
      <c r="M620" s="17"/>
    </row>
    <row r="621" spans="1:13" ht="12.75" customHeight="1" x14ac:dyDescent="0.15">
      <c r="A621" s="17"/>
      <c r="B621" s="17"/>
      <c r="C621" s="17"/>
      <c r="E621" s="17"/>
      <c r="I621" s="17"/>
      <c r="J621" s="22"/>
      <c r="K621" s="22"/>
      <c r="L621" s="17"/>
      <c r="M621" s="17"/>
    </row>
    <row r="622" spans="1:13" ht="12.75" customHeight="1" x14ac:dyDescent="0.15">
      <c r="A622" s="17"/>
      <c r="B622" s="17"/>
      <c r="C622" s="17"/>
      <c r="E622" s="17"/>
      <c r="I622" s="17"/>
      <c r="J622" s="22"/>
      <c r="K622" s="22"/>
      <c r="L622" s="17"/>
      <c r="M622" s="17"/>
    </row>
    <row r="623" spans="1:13" ht="12.75" customHeight="1" x14ac:dyDescent="0.15">
      <c r="A623" s="17"/>
      <c r="B623" s="17"/>
      <c r="C623" s="17"/>
      <c r="E623" s="17"/>
      <c r="I623" s="17"/>
      <c r="J623" s="22"/>
      <c r="K623" s="22"/>
      <c r="L623" s="17"/>
      <c r="M623" s="17"/>
    </row>
    <row r="624" spans="1:13" ht="12.75" customHeight="1" x14ac:dyDescent="0.15">
      <c r="A624" s="17"/>
      <c r="B624" s="17"/>
      <c r="C624" s="17"/>
      <c r="E624" s="17"/>
      <c r="I624" s="17"/>
      <c r="J624" s="22"/>
      <c r="K624" s="22"/>
      <c r="L624" s="17"/>
      <c r="M624" s="17"/>
    </row>
    <row r="625" spans="1:13" ht="12.75" customHeight="1" x14ac:dyDescent="0.15">
      <c r="A625" s="17"/>
      <c r="B625" s="17"/>
      <c r="C625" s="17"/>
      <c r="E625" s="17"/>
      <c r="I625" s="17"/>
      <c r="J625" s="22"/>
      <c r="K625" s="22"/>
      <c r="L625" s="17"/>
      <c r="M625" s="17"/>
    </row>
    <row r="626" spans="1:13" ht="12.75" customHeight="1" x14ac:dyDescent="0.15">
      <c r="A626" s="17"/>
      <c r="B626" s="17"/>
      <c r="C626" s="17"/>
      <c r="E626" s="17"/>
      <c r="I626" s="17"/>
      <c r="J626" s="22"/>
      <c r="K626" s="22"/>
      <c r="L626" s="17"/>
      <c r="M626" s="17"/>
    </row>
    <row r="627" spans="1:13" ht="12.75" customHeight="1" x14ac:dyDescent="0.15">
      <c r="A627" s="17"/>
      <c r="B627" s="17"/>
      <c r="C627" s="17"/>
      <c r="E627" s="17"/>
      <c r="I627" s="17"/>
      <c r="J627" s="22"/>
      <c r="K627" s="22"/>
      <c r="L627" s="17"/>
      <c r="M627" s="17"/>
    </row>
    <row r="628" spans="1:13" ht="12.75" customHeight="1" x14ac:dyDescent="0.15">
      <c r="A628" s="17"/>
      <c r="B628" s="17"/>
      <c r="C628" s="17"/>
      <c r="E628" s="17"/>
      <c r="I628" s="17"/>
      <c r="J628" s="22"/>
      <c r="K628" s="22"/>
      <c r="L628" s="17"/>
      <c r="M628" s="17"/>
    </row>
    <row r="629" spans="1:13" ht="12.75" customHeight="1" x14ac:dyDescent="0.15">
      <c r="A629" s="17"/>
      <c r="B629" s="17"/>
      <c r="C629" s="17"/>
      <c r="E629" s="17"/>
      <c r="I629" s="17"/>
      <c r="J629" s="22"/>
      <c r="K629" s="22"/>
      <c r="L629" s="17"/>
      <c r="M629" s="17"/>
    </row>
    <row r="630" spans="1:13" ht="12.75" customHeight="1" x14ac:dyDescent="0.15">
      <c r="A630" s="17"/>
      <c r="B630" s="17"/>
      <c r="C630" s="17"/>
      <c r="E630" s="17"/>
      <c r="I630" s="17"/>
      <c r="J630" s="22"/>
      <c r="K630" s="22"/>
      <c r="L630" s="17"/>
      <c r="M630" s="17"/>
    </row>
    <row r="631" spans="1:13" ht="12.75" customHeight="1" x14ac:dyDescent="0.15">
      <c r="A631" s="17"/>
      <c r="B631" s="17"/>
      <c r="C631" s="17"/>
      <c r="E631" s="17"/>
      <c r="I631" s="17"/>
      <c r="J631" s="22"/>
      <c r="K631" s="22"/>
      <c r="L631" s="17"/>
      <c r="M631" s="17"/>
    </row>
    <row r="632" spans="1:13" ht="12.75" customHeight="1" x14ac:dyDescent="0.15">
      <c r="A632" s="17"/>
      <c r="B632" s="17"/>
      <c r="C632" s="17"/>
      <c r="E632" s="17"/>
      <c r="I632" s="17"/>
      <c r="J632" s="22"/>
      <c r="K632" s="22"/>
      <c r="L632" s="17"/>
      <c r="M632" s="17"/>
    </row>
    <row r="633" spans="1:13" ht="12.75" customHeight="1" x14ac:dyDescent="0.15">
      <c r="A633" s="17"/>
      <c r="B633" s="17"/>
      <c r="C633" s="17"/>
      <c r="E633" s="17"/>
      <c r="I633" s="17"/>
      <c r="J633" s="22"/>
      <c r="K633" s="22"/>
      <c r="L633" s="17"/>
      <c r="M633" s="17"/>
    </row>
    <row r="634" spans="1:13" ht="12.75" customHeight="1" x14ac:dyDescent="0.15">
      <c r="A634" s="17"/>
      <c r="B634" s="17"/>
      <c r="C634" s="17"/>
      <c r="E634" s="17"/>
      <c r="I634" s="17"/>
      <c r="J634" s="22"/>
      <c r="K634" s="22"/>
      <c r="L634" s="17"/>
      <c r="M634" s="17"/>
    </row>
    <row r="635" spans="1:13" ht="12.75" customHeight="1" x14ac:dyDescent="0.15">
      <c r="A635" s="17"/>
      <c r="B635" s="17"/>
      <c r="C635" s="17"/>
      <c r="E635" s="17"/>
      <c r="I635" s="17"/>
      <c r="J635" s="22"/>
      <c r="K635" s="22"/>
      <c r="L635" s="17"/>
      <c r="M635" s="17"/>
    </row>
    <row r="636" spans="1:13" ht="12.75" customHeight="1" x14ac:dyDescent="0.15">
      <c r="A636" s="17"/>
      <c r="B636" s="17"/>
      <c r="C636" s="17"/>
      <c r="E636" s="17"/>
      <c r="I636" s="17"/>
      <c r="J636" s="22"/>
      <c r="K636" s="22"/>
      <c r="L636" s="17"/>
      <c r="M636" s="17"/>
    </row>
    <row r="637" spans="1:13" ht="12.75" customHeight="1" x14ac:dyDescent="0.15">
      <c r="A637" s="17"/>
      <c r="B637" s="17"/>
      <c r="C637" s="17"/>
      <c r="E637" s="17"/>
      <c r="I637" s="17"/>
      <c r="J637" s="22"/>
      <c r="K637" s="22"/>
      <c r="L637" s="17"/>
      <c r="M637" s="17"/>
    </row>
    <row r="638" spans="1:13" ht="12.75" customHeight="1" x14ac:dyDescent="0.15">
      <c r="A638" s="17"/>
      <c r="B638" s="17"/>
      <c r="C638" s="17"/>
      <c r="E638" s="17"/>
      <c r="I638" s="17"/>
      <c r="J638" s="22"/>
      <c r="K638" s="22"/>
      <c r="L638" s="17"/>
      <c r="M638" s="17"/>
    </row>
    <row r="639" spans="1:13" ht="12.75" customHeight="1" x14ac:dyDescent="0.15">
      <c r="A639" s="17"/>
      <c r="B639" s="17"/>
      <c r="C639" s="17"/>
      <c r="E639" s="17"/>
      <c r="I639" s="17"/>
      <c r="J639" s="22"/>
      <c r="K639" s="22"/>
      <c r="L639" s="17"/>
      <c r="M639" s="17"/>
    </row>
    <row r="640" spans="1:13" ht="12.75" customHeight="1" x14ac:dyDescent="0.15">
      <c r="A640" s="17"/>
      <c r="B640" s="17"/>
      <c r="C640" s="17"/>
      <c r="E640" s="17"/>
      <c r="I640" s="17"/>
      <c r="J640" s="22"/>
      <c r="K640" s="22"/>
      <c r="L640" s="17"/>
      <c r="M640" s="17"/>
    </row>
    <row r="641" spans="1:13" ht="12.75" customHeight="1" x14ac:dyDescent="0.15">
      <c r="A641" s="17"/>
      <c r="B641" s="17"/>
      <c r="C641" s="17"/>
      <c r="E641" s="17"/>
      <c r="I641" s="17"/>
      <c r="J641" s="22"/>
      <c r="K641" s="22"/>
      <c r="L641" s="17"/>
      <c r="M641" s="17"/>
    </row>
    <row r="642" spans="1:13" ht="12.75" customHeight="1" x14ac:dyDescent="0.15">
      <c r="A642" s="17"/>
      <c r="B642" s="17"/>
      <c r="C642" s="17"/>
      <c r="E642" s="17"/>
      <c r="I642" s="17"/>
      <c r="J642" s="22"/>
      <c r="K642" s="22"/>
      <c r="L642" s="17"/>
      <c r="M642" s="17"/>
    </row>
    <row r="643" spans="1:13" ht="12.75" customHeight="1" x14ac:dyDescent="0.15">
      <c r="A643" s="17"/>
      <c r="B643" s="17"/>
      <c r="C643" s="17"/>
      <c r="E643" s="17"/>
      <c r="I643" s="17"/>
      <c r="J643" s="22"/>
      <c r="K643" s="22"/>
      <c r="L643" s="17"/>
      <c r="M643" s="17"/>
    </row>
    <row r="644" spans="1:13" ht="12.75" customHeight="1" x14ac:dyDescent="0.15">
      <c r="A644" s="17"/>
      <c r="B644" s="17"/>
      <c r="C644" s="17"/>
      <c r="E644" s="17"/>
      <c r="I644" s="17"/>
      <c r="J644" s="22"/>
      <c r="K644" s="22"/>
      <c r="L644" s="17"/>
      <c r="M644" s="17"/>
    </row>
    <row r="645" spans="1:13" ht="12.75" customHeight="1" x14ac:dyDescent="0.15">
      <c r="A645" s="17"/>
      <c r="B645" s="17"/>
      <c r="C645" s="17"/>
      <c r="E645" s="17"/>
      <c r="I645" s="17"/>
      <c r="J645" s="22"/>
      <c r="K645" s="22"/>
      <c r="L645" s="17"/>
      <c r="M645" s="17"/>
    </row>
    <row r="646" spans="1:13" ht="12.75" customHeight="1" x14ac:dyDescent="0.15">
      <c r="A646" s="17"/>
      <c r="B646" s="17"/>
      <c r="C646" s="17"/>
      <c r="E646" s="17"/>
      <c r="I646" s="17"/>
      <c r="J646" s="22"/>
      <c r="K646" s="22"/>
      <c r="L646" s="17"/>
      <c r="M646" s="17"/>
    </row>
    <row r="647" spans="1:13" ht="12.75" customHeight="1" x14ac:dyDescent="0.15">
      <c r="A647" s="17"/>
      <c r="B647" s="17"/>
      <c r="C647" s="17"/>
      <c r="E647" s="17"/>
      <c r="I647" s="17"/>
      <c r="J647" s="22"/>
      <c r="K647" s="22"/>
      <c r="L647" s="17"/>
      <c r="M647" s="17"/>
    </row>
    <row r="648" spans="1:13" ht="12.75" customHeight="1" x14ac:dyDescent="0.15">
      <c r="A648" s="17"/>
      <c r="B648" s="17"/>
      <c r="C648" s="17"/>
      <c r="E648" s="17"/>
      <c r="I648" s="17"/>
      <c r="J648" s="22"/>
      <c r="K648" s="22"/>
      <c r="L648" s="17"/>
      <c r="M648" s="17"/>
    </row>
    <row r="649" spans="1:13" ht="12.75" customHeight="1" x14ac:dyDescent="0.15">
      <c r="A649" s="17"/>
      <c r="B649" s="17"/>
      <c r="C649" s="17"/>
      <c r="E649" s="17"/>
      <c r="I649" s="17"/>
      <c r="J649" s="22"/>
      <c r="K649" s="22"/>
      <c r="L649" s="17"/>
      <c r="M649" s="17"/>
    </row>
    <row r="650" spans="1:13" ht="12.75" customHeight="1" x14ac:dyDescent="0.15">
      <c r="A650" s="17"/>
      <c r="B650" s="17"/>
      <c r="C650" s="17"/>
      <c r="E650" s="17"/>
      <c r="I650" s="17"/>
      <c r="J650" s="22"/>
      <c r="K650" s="22"/>
      <c r="L650" s="17"/>
      <c r="M650" s="17"/>
    </row>
    <row r="651" spans="1:13" ht="12.75" customHeight="1" x14ac:dyDescent="0.15">
      <c r="A651" s="17"/>
      <c r="B651" s="17"/>
      <c r="C651" s="17"/>
      <c r="E651" s="17"/>
      <c r="I651" s="17"/>
      <c r="J651" s="22"/>
      <c r="K651" s="22"/>
      <c r="L651" s="17"/>
      <c r="M651" s="17"/>
    </row>
    <row r="652" spans="1:13" ht="12.75" customHeight="1" x14ac:dyDescent="0.15">
      <c r="A652" s="17"/>
      <c r="B652" s="17"/>
      <c r="C652" s="17"/>
      <c r="E652" s="17"/>
      <c r="I652" s="17"/>
      <c r="J652" s="22"/>
      <c r="K652" s="22"/>
      <c r="L652" s="17"/>
      <c r="M652" s="17"/>
    </row>
    <row r="653" spans="1:13" ht="12.75" customHeight="1" x14ac:dyDescent="0.15">
      <c r="A653" s="17"/>
      <c r="B653" s="17"/>
      <c r="C653" s="17"/>
      <c r="E653" s="17"/>
      <c r="I653" s="17"/>
      <c r="J653" s="22"/>
      <c r="K653" s="22"/>
      <c r="L653" s="17"/>
      <c r="M653" s="17"/>
    </row>
    <row r="654" spans="1:13" ht="12.75" customHeight="1" x14ac:dyDescent="0.15">
      <c r="A654" s="17"/>
      <c r="B654" s="17"/>
      <c r="C654" s="17"/>
      <c r="E654" s="17"/>
      <c r="I654" s="17"/>
      <c r="J654" s="22"/>
      <c r="K654" s="22"/>
      <c r="L654" s="17"/>
      <c r="M654" s="17"/>
    </row>
    <row r="655" spans="1:13" ht="12.75" customHeight="1" x14ac:dyDescent="0.15">
      <c r="A655" s="17"/>
      <c r="B655" s="17"/>
      <c r="C655" s="17"/>
      <c r="E655" s="17"/>
      <c r="I655" s="17"/>
      <c r="J655" s="22"/>
      <c r="K655" s="22"/>
      <c r="L655" s="17"/>
      <c r="M655" s="17"/>
    </row>
    <row r="656" spans="1:13" ht="12.75" customHeight="1" x14ac:dyDescent="0.15">
      <c r="A656" s="17"/>
      <c r="B656" s="17"/>
      <c r="C656" s="17"/>
      <c r="E656" s="17"/>
      <c r="I656" s="17"/>
      <c r="J656" s="22"/>
      <c r="K656" s="22"/>
      <c r="L656" s="17"/>
      <c r="M656" s="17"/>
    </row>
    <row r="657" spans="1:13" ht="12.75" customHeight="1" x14ac:dyDescent="0.15">
      <c r="A657" s="17"/>
      <c r="B657" s="17"/>
      <c r="C657" s="17"/>
      <c r="E657" s="17"/>
      <c r="I657" s="17"/>
      <c r="J657" s="22"/>
      <c r="K657" s="22"/>
      <c r="L657" s="17"/>
      <c r="M657" s="17"/>
    </row>
    <row r="658" spans="1:13" ht="12.75" customHeight="1" x14ac:dyDescent="0.15">
      <c r="A658" s="17"/>
      <c r="B658" s="17"/>
      <c r="C658" s="17"/>
      <c r="E658" s="17"/>
      <c r="I658" s="17"/>
      <c r="J658" s="22"/>
      <c r="K658" s="22"/>
      <c r="L658" s="17"/>
      <c r="M658" s="17"/>
    </row>
    <row r="659" spans="1:13" ht="12.75" customHeight="1" x14ac:dyDescent="0.15">
      <c r="A659" s="17"/>
      <c r="B659" s="17"/>
      <c r="C659" s="17"/>
      <c r="E659" s="17"/>
      <c r="I659" s="17"/>
      <c r="J659" s="22"/>
      <c r="K659" s="22"/>
      <c r="L659" s="17"/>
      <c r="M659" s="17"/>
    </row>
    <row r="660" spans="1:13" ht="12.75" customHeight="1" x14ac:dyDescent="0.15">
      <c r="A660" s="17"/>
      <c r="B660" s="17"/>
      <c r="C660" s="17"/>
      <c r="E660" s="17"/>
      <c r="I660" s="17"/>
      <c r="J660" s="22"/>
      <c r="K660" s="22"/>
      <c r="L660" s="17"/>
      <c r="M660" s="17"/>
    </row>
    <row r="661" spans="1:13" ht="12.75" customHeight="1" x14ac:dyDescent="0.15">
      <c r="A661" s="17"/>
      <c r="B661" s="17"/>
      <c r="C661" s="17"/>
      <c r="E661" s="17"/>
      <c r="I661" s="17"/>
      <c r="J661" s="22"/>
      <c r="K661" s="22"/>
      <c r="L661" s="17"/>
      <c r="M661" s="17"/>
    </row>
    <row r="662" spans="1:13" ht="12.75" customHeight="1" x14ac:dyDescent="0.15">
      <c r="A662" s="17"/>
      <c r="B662" s="17"/>
      <c r="C662" s="17"/>
      <c r="E662" s="17"/>
      <c r="I662" s="17"/>
      <c r="J662" s="22"/>
      <c r="K662" s="22"/>
      <c r="L662" s="17"/>
      <c r="M662" s="17"/>
    </row>
    <row r="663" spans="1:13" ht="12.75" customHeight="1" x14ac:dyDescent="0.15">
      <c r="A663" s="17"/>
      <c r="B663" s="17"/>
      <c r="C663" s="17"/>
      <c r="E663" s="17"/>
      <c r="I663" s="17"/>
      <c r="J663" s="22"/>
      <c r="K663" s="22"/>
      <c r="L663" s="17"/>
      <c r="M663" s="17"/>
    </row>
    <row r="664" spans="1:13" ht="12.75" customHeight="1" x14ac:dyDescent="0.15">
      <c r="A664" s="17"/>
      <c r="B664" s="17"/>
      <c r="C664" s="17"/>
      <c r="E664" s="17"/>
      <c r="I664" s="17"/>
      <c r="J664" s="22"/>
      <c r="K664" s="22"/>
      <c r="L664" s="17"/>
      <c r="M664" s="17"/>
    </row>
    <row r="665" spans="1:13" ht="12.75" customHeight="1" x14ac:dyDescent="0.15">
      <c r="A665" s="17"/>
      <c r="B665" s="17"/>
      <c r="C665" s="17"/>
      <c r="E665" s="17"/>
      <c r="I665" s="17"/>
      <c r="J665" s="22"/>
      <c r="K665" s="22"/>
      <c r="L665" s="17"/>
      <c r="M665" s="17"/>
    </row>
    <row r="666" spans="1:13" ht="12.75" customHeight="1" x14ac:dyDescent="0.15">
      <c r="A666" s="17"/>
      <c r="B666" s="17"/>
      <c r="C666" s="17"/>
      <c r="E666" s="17"/>
      <c r="I666" s="17"/>
      <c r="J666" s="22"/>
      <c r="K666" s="22"/>
      <c r="L666" s="17"/>
      <c r="M666" s="17"/>
    </row>
    <row r="667" spans="1:13" ht="12.75" customHeight="1" x14ac:dyDescent="0.15">
      <c r="A667" s="17"/>
      <c r="B667" s="17"/>
      <c r="C667" s="17"/>
      <c r="E667" s="17"/>
      <c r="I667" s="17"/>
      <c r="J667" s="22"/>
      <c r="K667" s="22"/>
      <c r="L667" s="17"/>
      <c r="M667" s="17"/>
    </row>
    <row r="668" spans="1:13" ht="12.75" customHeight="1" x14ac:dyDescent="0.15">
      <c r="A668" s="17"/>
      <c r="B668" s="17"/>
      <c r="C668" s="17"/>
      <c r="E668" s="17"/>
      <c r="I668" s="17"/>
      <c r="J668" s="22"/>
      <c r="K668" s="22"/>
      <c r="L668" s="17"/>
      <c r="M668" s="17"/>
    </row>
    <row r="669" spans="1:13" ht="12.75" customHeight="1" x14ac:dyDescent="0.15">
      <c r="A669" s="17"/>
      <c r="B669" s="17"/>
      <c r="C669" s="17"/>
      <c r="E669" s="17"/>
      <c r="I669" s="17"/>
      <c r="J669" s="22"/>
      <c r="K669" s="22"/>
      <c r="L669" s="17"/>
      <c r="M669" s="17"/>
    </row>
    <row r="670" spans="1:13" ht="12.75" customHeight="1" x14ac:dyDescent="0.15">
      <c r="A670" s="17"/>
      <c r="B670" s="17"/>
      <c r="C670" s="17"/>
      <c r="E670" s="17"/>
      <c r="I670" s="17"/>
      <c r="J670" s="22"/>
      <c r="K670" s="22"/>
      <c r="L670" s="17"/>
      <c r="M670" s="17"/>
    </row>
    <row r="671" spans="1:13" ht="12.75" customHeight="1" x14ac:dyDescent="0.15">
      <c r="A671" s="17"/>
      <c r="B671" s="17"/>
      <c r="C671" s="17"/>
      <c r="E671" s="17"/>
      <c r="I671" s="17"/>
      <c r="J671" s="22"/>
      <c r="K671" s="22"/>
      <c r="L671" s="17"/>
      <c r="M671" s="17"/>
    </row>
    <row r="672" spans="1:13" ht="12.75" customHeight="1" x14ac:dyDescent="0.15">
      <c r="A672" s="17"/>
      <c r="B672" s="17"/>
      <c r="C672" s="17"/>
      <c r="E672" s="17"/>
      <c r="I672" s="17"/>
      <c r="J672" s="22"/>
      <c r="K672" s="22"/>
      <c r="L672" s="17"/>
      <c r="M672" s="17"/>
    </row>
    <row r="673" spans="1:13" ht="12.75" customHeight="1" x14ac:dyDescent="0.15">
      <c r="A673" s="17"/>
      <c r="B673" s="17"/>
      <c r="C673" s="17"/>
      <c r="E673" s="17"/>
      <c r="I673" s="17"/>
      <c r="J673" s="22"/>
      <c r="K673" s="22"/>
      <c r="L673" s="17"/>
      <c r="M673" s="17"/>
    </row>
    <row r="674" spans="1:13" ht="12.75" customHeight="1" x14ac:dyDescent="0.15">
      <c r="A674" s="17"/>
      <c r="B674" s="17"/>
      <c r="C674" s="17"/>
      <c r="E674" s="17"/>
      <c r="I674" s="17"/>
      <c r="J674" s="22"/>
      <c r="K674" s="22"/>
      <c r="L674" s="17"/>
      <c r="M674" s="17"/>
    </row>
    <row r="675" spans="1:13" ht="12.75" customHeight="1" x14ac:dyDescent="0.15">
      <c r="A675" s="17"/>
      <c r="B675" s="17"/>
      <c r="C675" s="17"/>
      <c r="E675" s="17"/>
      <c r="I675" s="17"/>
      <c r="J675" s="22"/>
      <c r="K675" s="22"/>
      <c r="L675" s="17"/>
      <c r="M675" s="17"/>
    </row>
    <row r="676" spans="1:13" ht="12.75" customHeight="1" x14ac:dyDescent="0.15">
      <c r="A676" s="17"/>
      <c r="B676" s="17"/>
      <c r="C676" s="17"/>
      <c r="E676" s="17"/>
      <c r="I676" s="17"/>
      <c r="J676" s="22"/>
      <c r="K676" s="22"/>
      <c r="L676" s="17"/>
      <c r="M676" s="17"/>
    </row>
    <row r="677" spans="1:13" ht="12.75" customHeight="1" x14ac:dyDescent="0.15">
      <c r="A677" s="17"/>
      <c r="B677" s="17"/>
      <c r="C677" s="17"/>
      <c r="E677" s="17"/>
      <c r="I677" s="17"/>
      <c r="J677" s="22"/>
      <c r="K677" s="22"/>
      <c r="L677" s="17"/>
      <c r="M677" s="17"/>
    </row>
    <row r="678" spans="1:13" ht="12.75" customHeight="1" x14ac:dyDescent="0.15">
      <c r="A678" s="17"/>
      <c r="B678" s="17"/>
      <c r="C678" s="17"/>
      <c r="E678" s="17"/>
      <c r="I678" s="17"/>
      <c r="J678" s="22"/>
      <c r="K678" s="22"/>
      <c r="L678" s="17"/>
      <c r="M678" s="17"/>
    </row>
    <row r="679" spans="1:13" ht="12.75" customHeight="1" x14ac:dyDescent="0.15">
      <c r="A679" s="17"/>
      <c r="B679" s="17"/>
      <c r="C679" s="17"/>
      <c r="E679" s="17"/>
      <c r="I679" s="17"/>
      <c r="J679" s="22"/>
      <c r="K679" s="22"/>
      <c r="L679" s="17"/>
      <c r="M679" s="17"/>
    </row>
    <row r="680" spans="1:13" ht="12.75" customHeight="1" x14ac:dyDescent="0.15">
      <c r="A680" s="17"/>
      <c r="B680" s="17"/>
      <c r="C680" s="17"/>
      <c r="E680" s="17"/>
      <c r="I680" s="17"/>
      <c r="J680" s="22"/>
      <c r="K680" s="22"/>
      <c r="L680" s="17"/>
      <c r="M680" s="17"/>
    </row>
    <row r="681" spans="1:13" ht="12.75" customHeight="1" x14ac:dyDescent="0.15">
      <c r="A681" s="17"/>
      <c r="B681" s="17"/>
      <c r="C681" s="17"/>
      <c r="E681" s="17"/>
      <c r="I681" s="17"/>
      <c r="J681" s="22"/>
      <c r="K681" s="22"/>
      <c r="L681" s="17"/>
      <c r="M681" s="17"/>
    </row>
    <row r="682" spans="1:13" ht="12.75" customHeight="1" x14ac:dyDescent="0.15">
      <c r="A682" s="17"/>
      <c r="B682" s="17"/>
      <c r="C682" s="17"/>
      <c r="E682" s="17"/>
      <c r="I682" s="17"/>
      <c r="J682" s="22"/>
      <c r="K682" s="22"/>
      <c r="L682" s="17"/>
      <c r="M682" s="17"/>
    </row>
    <row r="683" spans="1:13" ht="12.75" customHeight="1" x14ac:dyDescent="0.15">
      <c r="A683" s="17"/>
      <c r="B683" s="17"/>
      <c r="C683" s="17"/>
      <c r="E683" s="17"/>
      <c r="I683" s="17"/>
      <c r="J683" s="22"/>
      <c r="K683" s="22"/>
      <c r="L683" s="17"/>
      <c r="M683" s="17"/>
    </row>
    <row r="684" spans="1:13" ht="12.75" customHeight="1" x14ac:dyDescent="0.15">
      <c r="A684" s="17"/>
      <c r="B684" s="17"/>
      <c r="C684" s="17"/>
      <c r="E684" s="17"/>
      <c r="I684" s="17"/>
      <c r="J684" s="22"/>
      <c r="K684" s="22"/>
      <c r="L684" s="17"/>
      <c r="M684" s="17"/>
    </row>
    <row r="685" spans="1:13" ht="12.75" customHeight="1" x14ac:dyDescent="0.15">
      <c r="A685" s="17"/>
      <c r="B685" s="17"/>
      <c r="C685" s="17"/>
      <c r="E685" s="17"/>
      <c r="I685" s="17"/>
      <c r="J685" s="22"/>
      <c r="K685" s="22"/>
      <c r="L685" s="17"/>
      <c r="M685" s="17"/>
    </row>
    <row r="686" spans="1:13" ht="12.75" customHeight="1" x14ac:dyDescent="0.15">
      <c r="A686" s="17"/>
      <c r="B686" s="17"/>
      <c r="C686" s="17"/>
      <c r="E686" s="17"/>
      <c r="I686" s="17"/>
      <c r="J686" s="22"/>
      <c r="K686" s="22"/>
      <c r="L686" s="17"/>
      <c r="M686" s="17"/>
    </row>
    <row r="687" spans="1:13" ht="12.75" customHeight="1" x14ac:dyDescent="0.15">
      <c r="A687" s="17"/>
      <c r="B687" s="17"/>
      <c r="C687" s="17"/>
      <c r="E687" s="17"/>
      <c r="I687" s="17"/>
      <c r="J687" s="22"/>
      <c r="K687" s="22"/>
      <c r="L687" s="17"/>
      <c r="M687" s="17"/>
    </row>
    <row r="688" spans="1:13" ht="12.75" customHeight="1" x14ac:dyDescent="0.15">
      <c r="A688" s="17"/>
      <c r="B688" s="17"/>
      <c r="C688" s="17"/>
      <c r="E688" s="17"/>
      <c r="I688" s="17"/>
      <c r="J688" s="22"/>
      <c r="K688" s="22"/>
      <c r="L688" s="17"/>
      <c r="M688" s="17"/>
    </row>
    <row r="689" spans="1:13" ht="12.75" customHeight="1" x14ac:dyDescent="0.15">
      <c r="A689" s="17"/>
      <c r="B689" s="17"/>
      <c r="C689" s="17"/>
      <c r="E689" s="17"/>
      <c r="I689" s="17"/>
      <c r="J689" s="22"/>
      <c r="K689" s="22"/>
      <c r="L689" s="17"/>
      <c r="M689" s="17"/>
    </row>
    <row r="690" spans="1:13" ht="12.75" customHeight="1" x14ac:dyDescent="0.15">
      <c r="A690" s="17"/>
      <c r="B690" s="17"/>
      <c r="C690" s="17"/>
      <c r="E690" s="17"/>
      <c r="I690" s="17"/>
      <c r="J690" s="22"/>
      <c r="K690" s="22"/>
      <c r="L690" s="17"/>
      <c r="M690" s="17"/>
    </row>
    <row r="691" spans="1:13" ht="12.75" customHeight="1" x14ac:dyDescent="0.15">
      <c r="A691" s="17"/>
      <c r="B691" s="17"/>
      <c r="C691" s="17"/>
      <c r="E691" s="17"/>
      <c r="I691" s="17"/>
      <c r="J691" s="22"/>
      <c r="K691" s="22"/>
      <c r="L691" s="17"/>
      <c r="M691" s="17"/>
    </row>
    <row r="692" spans="1:13" ht="12.75" customHeight="1" x14ac:dyDescent="0.15">
      <c r="A692" s="17"/>
      <c r="B692" s="17"/>
      <c r="C692" s="17"/>
      <c r="E692" s="17"/>
      <c r="I692" s="17"/>
      <c r="J692" s="22"/>
      <c r="K692" s="22"/>
      <c r="L692" s="17"/>
      <c r="M692" s="17"/>
    </row>
    <row r="693" spans="1:13" ht="12.75" customHeight="1" x14ac:dyDescent="0.15">
      <c r="A693" s="17"/>
      <c r="B693" s="17"/>
      <c r="C693" s="17"/>
      <c r="E693" s="17"/>
      <c r="I693" s="17"/>
      <c r="J693" s="22"/>
      <c r="K693" s="22"/>
      <c r="L693" s="17"/>
      <c r="M693" s="17"/>
    </row>
    <row r="694" spans="1:13" ht="12.75" customHeight="1" x14ac:dyDescent="0.15">
      <c r="A694" s="17"/>
      <c r="B694" s="17"/>
      <c r="C694" s="17"/>
      <c r="E694" s="17"/>
      <c r="I694" s="17"/>
      <c r="J694" s="22"/>
      <c r="K694" s="22"/>
      <c r="L694" s="17"/>
      <c r="M694" s="17"/>
    </row>
    <row r="695" spans="1:13" ht="12.75" customHeight="1" x14ac:dyDescent="0.15">
      <c r="A695" s="17"/>
      <c r="B695" s="17"/>
      <c r="C695" s="17"/>
      <c r="E695" s="17"/>
      <c r="I695" s="17"/>
      <c r="J695" s="22"/>
      <c r="K695" s="22"/>
      <c r="L695" s="17"/>
      <c r="M695" s="17"/>
    </row>
    <row r="696" spans="1:13" ht="12.75" customHeight="1" x14ac:dyDescent="0.15">
      <c r="A696" s="17"/>
      <c r="B696" s="17"/>
      <c r="C696" s="17"/>
      <c r="E696" s="17"/>
      <c r="I696" s="17"/>
      <c r="J696" s="22"/>
      <c r="K696" s="22"/>
      <c r="L696" s="17"/>
      <c r="M696" s="17"/>
    </row>
    <row r="697" spans="1:13" ht="12.75" customHeight="1" x14ac:dyDescent="0.15">
      <c r="A697" s="17"/>
      <c r="B697" s="17"/>
      <c r="C697" s="17"/>
      <c r="E697" s="17"/>
      <c r="I697" s="17"/>
      <c r="J697" s="22"/>
      <c r="K697" s="22"/>
      <c r="L697" s="17"/>
      <c r="M697" s="17"/>
    </row>
    <row r="698" spans="1:13" ht="12.75" customHeight="1" x14ac:dyDescent="0.15">
      <c r="A698" s="17"/>
      <c r="B698" s="17"/>
      <c r="C698" s="17"/>
      <c r="E698" s="17"/>
      <c r="I698" s="17"/>
      <c r="J698" s="22"/>
      <c r="K698" s="22"/>
      <c r="L698" s="17"/>
      <c r="M698" s="17"/>
    </row>
    <row r="699" spans="1:13" ht="12.75" customHeight="1" x14ac:dyDescent="0.15">
      <c r="A699" s="17"/>
      <c r="B699" s="17"/>
      <c r="C699" s="17"/>
      <c r="E699" s="17"/>
      <c r="I699" s="17"/>
      <c r="J699" s="22"/>
      <c r="K699" s="22"/>
      <c r="L699" s="17"/>
      <c r="M699" s="17"/>
    </row>
    <row r="700" spans="1:13" ht="12.75" customHeight="1" x14ac:dyDescent="0.15">
      <c r="A700" s="17"/>
      <c r="B700" s="17"/>
      <c r="C700" s="17"/>
      <c r="E700" s="17"/>
      <c r="I700" s="17"/>
      <c r="J700" s="22"/>
      <c r="K700" s="22"/>
      <c r="L700" s="17"/>
      <c r="M700" s="17"/>
    </row>
    <row r="701" spans="1:13" ht="12.75" customHeight="1" x14ac:dyDescent="0.15">
      <c r="A701" s="17"/>
      <c r="B701" s="17"/>
      <c r="C701" s="17"/>
      <c r="E701" s="17"/>
      <c r="I701" s="17"/>
      <c r="J701" s="22"/>
      <c r="K701" s="22"/>
      <c r="L701" s="17"/>
      <c r="M701" s="17"/>
    </row>
    <row r="702" spans="1:13" ht="12.75" customHeight="1" x14ac:dyDescent="0.15">
      <c r="A702" s="17"/>
      <c r="B702" s="17"/>
      <c r="C702" s="17"/>
      <c r="E702" s="17"/>
      <c r="I702" s="17"/>
      <c r="J702" s="22"/>
      <c r="K702" s="22"/>
      <c r="L702" s="17"/>
      <c r="M702" s="17"/>
    </row>
    <row r="703" spans="1:13" ht="12.75" customHeight="1" x14ac:dyDescent="0.15">
      <c r="A703" s="17"/>
      <c r="B703" s="17"/>
      <c r="C703" s="17"/>
      <c r="E703" s="17"/>
      <c r="I703" s="17"/>
      <c r="J703" s="22"/>
      <c r="K703" s="22"/>
      <c r="L703" s="17"/>
      <c r="M703" s="17"/>
    </row>
    <row r="704" spans="1:13" ht="12.75" customHeight="1" x14ac:dyDescent="0.15">
      <c r="A704" s="17"/>
      <c r="B704" s="17"/>
      <c r="C704" s="17"/>
      <c r="E704" s="17"/>
      <c r="I704" s="17"/>
      <c r="J704" s="22"/>
      <c r="K704" s="22"/>
      <c r="L704" s="17"/>
      <c r="M704" s="17"/>
    </row>
    <row r="705" spans="1:13" ht="12.75" customHeight="1" x14ac:dyDescent="0.15">
      <c r="A705" s="17"/>
      <c r="B705" s="17"/>
      <c r="C705" s="17"/>
      <c r="E705" s="17"/>
      <c r="I705" s="17"/>
      <c r="J705" s="22"/>
      <c r="K705" s="22"/>
      <c r="L705" s="17"/>
      <c r="M705" s="17"/>
    </row>
    <row r="706" spans="1:13" ht="12.75" customHeight="1" x14ac:dyDescent="0.15">
      <c r="A706" s="17"/>
      <c r="B706" s="17"/>
      <c r="C706" s="17"/>
      <c r="E706" s="17"/>
      <c r="I706" s="17"/>
      <c r="J706" s="22"/>
      <c r="K706" s="22"/>
      <c r="L706" s="17"/>
      <c r="M706" s="17"/>
    </row>
    <row r="707" spans="1:13" ht="12.75" customHeight="1" x14ac:dyDescent="0.15">
      <c r="A707" s="17"/>
      <c r="B707" s="17"/>
      <c r="C707" s="17"/>
      <c r="E707" s="17"/>
      <c r="I707" s="17"/>
      <c r="J707" s="22"/>
      <c r="K707" s="22"/>
      <c r="L707" s="17"/>
      <c r="M707" s="17"/>
    </row>
    <row r="708" spans="1:13" ht="12.75" customHeight="1" x14ac:dyDescent="0.15">
      <c r="A708" s="17"/>
      <c r="B708" s="17"/>
      <c r="C708" s="17"/>
      <c r="E708" s="17"/>
      <c r="I708" s="17"/>
      <c r="J708" s="22"/>
      <c r="K708" s="22"/>
      <c r="L708" s="17"/>
      <c r="M708" s="17"/>
    </row>
    <row r="709" spans="1:13" ht="12.75" customHeight="1" x14ac:dyDescent="0.15">
      <c r="A709" s="17"/>
      <c r="B709" s="17"/>
      <c r="C709" s="17"/>
      <c r="E709" s="17"/>
      <c r="I709" s="17"/>
      <c r="J709" s="22"/>
      <c r="K709" s="22"/>
      <c r="L709" s="17"/>
      <c r="M709" s="17"/>
    </row>
    <row r="710" spans="1:13" ht="12.75" customHeight="1" x14ac:dyDescent="0.15">
      <c r="A710" s="17"/>
      <c r="B710" s="17"/>
      <c r="C710" s="17"/>
      <c r="E710" s="17"/>
      <c r="I710" s="17"/>
      <c r="J710" s="22"/>
      <c r="K710" s="22"/>
      <c r="L710" s="17"/>
      <c r="M710" s="17"/>
    </row>
    <row r="711" spans="1:13" ht="12.75" customHeight="1" x14ac:dyDescent="0.15">
      <c r="A711" s="17"/>
      <c r="B711" s="17"/>
      <c r="C711" s="17"/>
      <c r="E711" s="17"/>
      <c r="I711" s="17"/>
      <c r="J711" s="22"/>
      <c r="K711" s="22"/>
      <c r="L711" s="17"/>
      <c r="M711" s="17"/>
    </row>
    <row r="712" spans="1:13" ht="12.75" customHeight="1" x14ac:dyDescent="0.15">
      <c r="A712" s="17"/>
      <c r="B712" s="17"/>
      <c r="C712" s="17"/>
      <c r="E712" s="17"/>
      <c r="I712" s="17"/>
      <c r="J712" s="22"/>
      <c r="K712" s="22"/>
      <c r="L712" s="17"/>
      <c r="M712" s="17"/>
    </row>
    <row r="713" spans="1:13" ht="12.75" customHeight="1" x14ac:dyDescent="0.15">
      <c r="A713" s="17"/>
      <c r="B713" s="17"/>
      <c r="C713" s="17"/>
      <c r="E713" s="17"/>
      <c r="I713" s="17"/>
      <c r="J713" s="22"/>
      <c r="K713" s="22"/>
      <c r="L713" s="17"/>
      <c r="M713" s="17"/>
    </row>
    <row r="714" spans="1:13" ht="12.75" customHeight="1" x14ac:dyDescent="0.15">
      <c r="A714" s="17"/>
      <c r="B714" s="17"/>
      <c r="C714" s="17"/>
      <c r="E714" s="17"/>
      <c r="I714" s="17"/>
      <c r="J714" s="22"/>
      <c r="K714" s="22"/>
      <c r="L714" s="17"/>
      <c r="M714" s="17"/>
    </row>
    <row r="715" spans="1:13" ht="12.75" customHeight="1" x14ac:dyDescent="0.15">
      <c r="A715" s="17"/>
      <c r="B715" s="17"/>
      <c r="C715" s="17"/>
      <c r="E715" s="17"/>
      <c r="I715" s="17"/>
      <c r="J715" s="22"/>
      <c r="K715" s="22"/>
      <c r="L715" s="17"/>
      <c r="M715" s="17"/>
    </row>
    <row r="716" spans="1:13" ht="12.75" customHeight="1" x14ac:dyDescent="0.15">
      <c r="A716" s="17"/>
      <c r="B716" s="17"/>
      <c r="C716" s="17"/>
      <c r="E716" s="17"/>
      <c r="I716" s="17"/>
      <c r="J716" s="22"/>
      <c r="K716" s="22"/>
      <c r="L716" s="17"/>
      <c r="M716" s="17"/>
    </row>
    <row r="717" spans="1:13" ht="12.75" customHeight="1" x14ac:dyDescent="0.15">
      <c r="A717" s="17"/>
      <c r="B717" s="17"/>
      <c r="C717" s="17"/>
      <c r="E717" s="17"/>
      <c r="I717" s="17"/>
      <c r="J717" s="22"/>
      <c r="K717" s="22"/>
      <c r="L717" s="17"/>
      <c r="M717" s="17"/>
    </row>
    <row r="718" spans="1:13" ht="12.75" customHeight="1" x14ac:dyDescent="0.15">
      <c r="A718" s="17"/>
      <c r="B718" s="17"/>
      <c r="C718" s="17"/>
      <c r="E718" s="17"/>
      <c r="I718" s="17"/>
      <c r="J718" s="22"/>
      <c r="K718" s="22"/>
      <c r="L718" s="17"/>
      <c r="M718" s="17"/>
    </row>
    <row r="719" spans="1:13" ht="12.75" customHeight="1" x14ac:dyDescent="0.15">
      <c r="A719" s="17"/>
      <c r="B719" s="17"/>
      <c r="C719" s="17"/>
      <c r="E719" s="17"/>
      <c r="I719" s="17"/>
      <c r="J719" s="22"/>
      <c r="K719" s="22"/>
      <c r="L719" s="17"/>
      <c r="M719" s="17"/>
    </row>
    <row r="720" spans="1:13" ht="12.75" customHeight="1" x14ac:dyDescent="0.15">
      <c r="A720" s="17"/>
      <c r="B720" s="17"/>
      <c r="C720" s="17"/>
      <c r="E720" s="17"/>
      <c r="I720" s="17"/>
      <c r="J720" s="22"/>
      <c r="K720" s="22"/>
      <c r="L720" s="17"/>
      <c r="M720" s="17"/>
    </row>
    <row r="721" spans="1:13" ht="12.75" customHeight="1" x14ac:dyDescent="0.15">
      <c r="A721" s="17"/>
      <c r="B721" s="17"/>
      <c r="C721" s="17"/>
      <c r="E721" s="17"/>
      <c r="I721" s="17"/>
      <c r="J721" s="22"/>
      <c r="K721" s="22"/>
      <c r="L721" s="17"/>
      <c r="M721" s="17"/>
    </row>
    <row r="722" spans="1:13" ht="12.75" customHeight="1" x14ac:dyDescent="0.15">
      <c r="A722" s="17"/>
      <c r="B722" s="17"/>
      <c r="C722" s="17"/>
      <c r="E722" s="17"/>
      <c r="I722" s="17"/>
      <c r="J722" s="22"/>
      <c r="K722" s="22"/>
      <c r="L722" s="17"/>
      <c r="M722" s="17"/>
    </row>
    <row r="723" spans="1:13" ht="12.75" customHeight="1" x14ac:dyDescent="0.15">
      <c r="A723" s="17"/>
      <c r="B723" s="17"/>
      <c r="C723" s="17"/>
      <c r="E723" s="17"/>
      <c r="I723" s="17"/>
      <c r="J723" s="22"/>
      <c r="K723" s="22"/>
      <c r="L723" s="17"/>
      <c r="M723" s="17"/>
    </row>
    <row r="724" spans="1:13" ht="12.75" customHeight="1" x14ac:dyDescent="0.15">
      <c r="A724" s="17"/>
      <c r="B724" s="17"/>
      <c r="C724" s="17"/>
      <c r="E724" s="17"/>
      <c r="I724" s="17"/>
      <c r="J724" s="22"/>
      <c r="K724" s="22"/>
      <c r="L724" s="17"/>
      <c r="M724" s="17"/>
    </row>
    <row r="725" spans="1:13" ht="12.75" customHeight="1" x14ac:dyDescent="0.15">
      <c r="A725" s="17"/>
      <c r="B725" s="17"/>
      <c r="C725" s="17"/>
      <c r="E725" s="17"/>
      <c r="I725" s="17"/>
      <c r="J725" s="22"/>
      <c r="K725" s="22"/>
      <c r="L725" s="17"/>
      <c r="M725" s="17"/>
    </row>
    <row r="726" spans="1:13" ht="12.75" customHeight="1" x14ac:dyDescent="0.15">
      <c r="A726" s="17"/>
      <c r="B726" s="17"/>
      <c r="C726" s="17"/>
      <c r="E726" s="17"/>
      <c r="I726" s="17"/>
      <c r="J726" s="22"/>
      <c r="K726" s="22"/>
      <c r="L726" s="17"/>
      <c r="M726" s="17"/>
    </row>
    <row r="727" spans="1:13" ht="12.75" customHeight="1" x14ac:dyDescent="0.15">
      <c r="A727" s="17"/>
      <c r="B727" s="17"/>
      <c r="C727" s="17"/>
      <c r="E727" s="17"/>
      <c r="I727" s="17"/>
      <c r="J727" s="22"/>
      <c r="K727" s="22"/>
      <c r="L727" s="17"/>
      <c r="M727" s="17"/>
    </row>
    <row r="728" spans="1:13" ht="12.75" customHeight="1" x14ac:dyDescent="0.15">
      <c r="A728" s="17"/>
      <c r="B728" s="17"/>
      <c r="C728" s="17"/>
      <c r="E728" s="17"/>
      <c r="I728" s="17"/>
      <c r="J728" s="22"/>
      <c r="K728" s="22"/>
      <c r="L728" s="17"/>
      <c r="M728" s="17"/>
    </row>
    <row r="729" spans="1:13" ht="12.75" customHeight="1" x14ac:dyDescent="0.15">
      <c r="A729" s="17"/>
      <c r="B729" s="17"/>
      <c r="C729" s="17"/>
      <c r="E729" s="17"/>
      <c r="I729" s="17"/>
      <c r="J729" s="22"/>
      <c r="K729" s="22"/>
      <c r="L729" s="17"/>
      <c r="M729" s="17"/>
    </row>
    <row r="730" spans="1:13" ht="12.75" customHeight="1" x14ac:dyDescent="0.15">
      <c r="A730" s="17"/>
      <c r="B730" s="17"/>
      <c r="C730" s="17"/>
      <c r="E730" s="17"/>
      <c r="I730" s="17"/>
      <c r="J730" s="22"/>
      <c r="K730" s="22"/>
      <c r="L730" s="17"/>
      <c r="M730" s="17"/>
    </row>
    <row r="731" spans="1:13" ht="12.75" customHeight="1" x14ac:dyDescent="0.15">
      <c r="A731" s="17"/>
      <c r="B731" s="17"/>
      <c r="C731" s="17"/>
      <c r="E731" s="17"/>
      <c r="I731" s="17"/>
      <c r="J731" s="22"/>
      <c r="K731" s="22"/>
      <c r="L731" s="17"/>
      <c r="M731" s="17"/>
    </row>
    <row r="732" spans="1:13" ht="12.75" customHeight="1" x14ac:dyDescent="0.15">
      <c r="A732" s="17"/>
      <c r="B732" s="17"/>
      <c r="C732" s="17"/>
      <c r="E732" s="17"/>
      <c r="I732" s="17"/>
      <c r="J732" s="22"/>
      <c r="K732" s="22"/>
      <c r="L732" s="17"/>
      <c r="M732" s="17"/>
    </row>
    <row r="733" spans="1:13" ht="12.75" customHeight="1" x14ac:dyDescent="0.15">
      <c r="A733" s="17"/>
      <c r="B733" s="17"/>
      <c r="C733" s="17"/>
      <c r="E733" s="17"/>
      <c r="I733" s="17"/>
      <c r="J733" s="22"/>
      <c r="K733" s="22"/>
      <c r="L733" s="17"/>
      <c r="M733" s="17"/>
    </row>
    <row r="734" spans="1:13" ht="12.75" customHeight="1" x14ac:dyDescent="0.15">
      <c r="A734" s="17"/>
      <c r="B734" s="17"/>
      <c r="C734" s="17"/>
      <c r="E734" s="17"/>
      <c r="I734" s="17"/>
      <c r="J734" s="22"/>
      <c r="K734" s="22"/>
      <c r="L734" s="17"/>
      <c r="M734" s="17"/>
    </row>
    <row r="735" spans="1:13" ht="12.75" customHeight="1" x14ac:dyDescent="0.15">
      <c r="A735" s="17"/>
      <c r="B735" s="17"/>
      <c r="C735" s="17"/>
      <c r="E735" s="17"/>
      <c r="I735" s="17"/>
      <c r="J735" s="22"/>
      <c r="K735" s="22"/>
      <c r="L735" s="17"/>
      <c r="M735" s="17"/>
    </row>
    <row r="736" spans="1:13" ht="12.75" customHeight="1" x14ac:dyDescent="0.15">
      <c r="A736" s="17"/>
      <c r="B736" s="17"/>
      <c r="C736" s="17"/>
      <c r="E736" s="17"/>
      <c r="I736" s="17"/>
      <c r="J736" s="22"/>
      <c r="K736" s="22"/>
      <c r="L736" s="17"/>
      <c r="M736" s="17"/>
    </row>
    <row r="737" spans="1:13" ht="12.75" customHeight="1" x14ac:dyDescent="0.15">
      <c r="A737" s="17"/>
      <c r="B737" s="17"/>
      <c r="C737" s="17"/>
      <c r="E737" s="17"/>
      <c r="I737" s="17"/>
      <c r="J737" s="22"/>
      <c r="K737" s="22"/>
      <c r="L737" s="17"/>
      <c r="M737" s="17"/>
    </row>
    <row r="738" spans="1:13" ht="12.75" customHeight="1" x14ac:dyDescent="0.15">
      <c r="A738" s="17"/>
      <c r="B738" s="17"/>
      <c r="C738" s="17"/>
      <c r="E738" s="17"/>
      <c r="I738" s="17"/>
      <c r="J738" s="22"/>
      <c r="K738" s="22"/>
      <c r="L738" s="17"/>
      <c r="M738" s="17"/>
    </row>
    <row r="739" spans="1:13" ht="12.75" customHeight="1" x14ac:dyDescent="0.15">
      <c r="A739" s="17"/>
      <c r="B739" s="17"/>
      <c r="C739" s="17"/>
      <c r="E739" s="17"/>
      <c r="I739" s="17"/>
      <c r="J739" s="22"/>
      <c r="K739" s="22"/>
      <c r="L739" s="17"/>
      <c r="M739" s="17"/>
    </row>
    <row r="740" spans="1:13" ht="12.75" customHeight="1" x14ac:dyDescent="0.15">
      <c r="A740" s="17"/>
      <c r="B740" s="17"/>
      <c r="C740" s="17"/>
      <c r="E740" s="17"/>
      <c r="I740" s="17"/>
      <c r="J740" s="22"/>
      <c r="K740" s="22"/>
      <c r="L740" s="17"/>
      <c r="M740" s="17"/>
    </row>
    <row r="741" spans="1:13" ht="12.75" customHeight="1" x14ac:dyDescent="0.15">
      <c r="A741" s="17"/>
      <c r="B741" s="17"/>
      <c r="C741" s="17"/>
      <c r="E741" s="17"/>
      <c r="I741" s="17"/>
      <c r="J741" s="22"/>
      <c r="K741" s="22"/>
      <c r="L741" s="17"/>
      <c r="M741" s="17"/>
    </row>
    <row r="742" spans="1:13" ht="12.75" customHeight="1" x14ac:dyDescent="0.15">
      <c r="A742" s="17"/>
      <c r="B742" s="17"/>
      <c r="C742" s="17"/>
      <c r="E742" s="17"/>
      <c r="I742" s="17"/>
      <c r="J742" s="22"/>
      <c r="K742" s="22"/>
      <c r="L742" s="17"/>
      <c r="M742" s="17"/>
    </row>
    <row r="743" spans="1:13" ht="12.75" customHeight="1" x14ac:dyDescent="0.15">
      <c r="A743" s="17"/>
      <c r="B743" s="17"/>
      <c r="C743" s="17"/>
      <c r="E743" s="17"/>
      <c r="I743" s="17"/>
      <c r="J743" s="22"/>
      <c r="K743" s="22"/>
      <c r="L743" s="17"/>
      <c r="M743" s="17"/>
    </row>
    <row r="744" spans="1:13" ht="12.75" customHeight="1" x14ac:dyDescent="0.15">
      <c r="A744" s="17"/>
      <c r="B744" s="17"/>
      <c r="C744" s="17"/>
      <c r="E744" s="17"/>
      <c r="I744" s="17"/>
      <c r="J744" s="22"/>
      <c r="K744" s="22"/>
      <c r="L744" s="17"/>
      <c r="M744" s="17"/>
    </row>
    <row r="745" spans="1:13" ht="12.75" customHeight="1" x14ac:dyDescent="0.15">
      <c r="A745" s="17"/>
      <c r="B745" s="17"/>
      <c r="C745" s="17"/>
      <c r="E745" s="17"/>
      <c r="I745" s="17"/>
      <c r="J745" s="22"/>
      <c r="K745" s="22"/>
      <c r="L745" s="17"/>
      <c r="M745" s="17"/>
    </row>
    <row r="746" spans="1:13" ht="12.75" customHeight="1" x14ac:dyDescent="0.15">
      <c r="A746" s="17"/>
      <c r="B746" s="17"/>
      <c r="C746" s="17"/>
      <c r="E746" s="17"/>
      <c r="I746" s="17"/>
      <c r="J746" s="22"/>
      <c r="K746" s="22"/>
      <c r="L746" s="17"/>
      <c r="M746" s="17"/>
    </row>
    <row r="747" spans="1:13" ht="12.75" customHeight="1" x14ac:dyDescent="0.15">
      <c r="A747" s="17"/>
      <c r="B747" s="17"/>
      <c r="C747" s="17"/>
      <c r="E747" s="17"/>
      <c r="I747" s="17"/>
      <c r="J747" s="22"/>
      <c r="K747" s="22"/>
      <c r="L747" s="17"/>
      <c r="M747" s="17"/>
    </row>
    <row r="748" spans="1:13" ht="12.75" customHeight="1" x14ac:dyDescent="0.15">
      <c r="A748" s="17"/>
      <c r="B748" s="17"/>
      <c r="C748" s="17"/>
      <c r="E748" s="17"/>
      <c r="I748" s="17"/>
      <c r="J748" s="22"/>
      <c r="K748" s="22"/>
      <c r="L748" s="17"/>
      <c r="M748" s="17"/>
    </row>
    <row r="749" spans="1:13" ht="12.75" customHeight="1" x14ac:dyDescent="0.15">
      <c r="A749" s="17"/>
      <c r="B749" s="17"/>
      <c r="C749" s="17"/>
      <c r="E749" s="17"/>
      <c r="I749" s="17"/>
      <c r="J749" s="22"/>
      <c r="K749" s="22"/>
      <c r="L749" s="17"/>
      <c r="M749" s="17"/>
    </row>
    <row r="750" spans="1:13" ht="12.75" customHeight="1" x14ac:dyDescent="0.15">
      <c r="A750" s="17"/>
      <c r="B750" s="17"/>
      <c r="C750" s="17"/>
      <c r="E750" s="17"/>
      <c r="I750" s="17"/>
      <c r="J750" s="22"/>
      <c r="K750" s="22"/>
      <c r="L750" s="17"/>
      <c r="M750" s="17"/>
    </row>
    <row r="751" spans="1:13" ht="12.75" customHeight="1" x14ac:dyDescent="0.15">
      <c r="A751" s="17"/>
      <c r="B751" s="17"/>
      <c r="C751" s="17"/>
      <c r="E751" s="17"/>
      <c r="I751" s="17"/>
      <c r="J751" s="22"/>
      <c r="K751" s="22"/>
      <c r="L751" s="17"/>
      <c r="M751" s="17"/>
    </row>
    <row r="752" spans="1:13" ht="12.75" customHeight="1" x14ac:dyDescent="0.15">
      <c r="A752" s="17"/>
      <c r="B752" s="17"/>
      <c r="C752" s="17"/>
      <c r="E752" s="17"/>
      <c r="I752" s="17"/>
      <c r="J752" s="22"/>
      <c r="K752" s="22"/>
      <c r="L752" s="17"/>
      <c r="M752" s="17"/>
    </row>
    <row r="753" spans="1:13" ht="12.75" customHeight="1" x14ac:dyDescent="0.15">
      <c r="A753" s="17"/>
      <c r="B753" s="17"/>
      <c r="C753" s="17"/>
      <c r="E753" s="17"/>
      <c r="I753" s="17"/>
      <c r="J753" s="22"/>
      <c r="K753" s="22"/>
      <c r="L753" s="17"/>
      <c r="M753" s="17"/>
    </row>
    <row r="754" spans="1:13" ht="12.75" customHeight="1" x14ac:dyDescent="0.15">
      <c r="A754" s="17"/>
      <c r="B754" s="17"/>
      <c r="C754" s="17"/>
      <c r="E754" s="17"/>
      <c r="I754" s="17"/>
      <c r="J754" s="22"/>
      <c r="K754" s="22"/>
      <c r="L754" s="17"/>
      <c r="M754" s="17"/>
    </row>
    <row r="755" spans="1:13" ht="12.75" customHeight="1" x14ac:dyDescent="0.15">
      <c r="A755" s="17"/>
      <c r="B755" s="17"/>
      <c r="C755" s="17"/>
      <c r="E755" s="17"/>
      <c r="I755" s="17"/>
      <c r="J755" s="22"/>
      <c r="K755" s="22"/>
      <c r="L755" s="17"/>
      <c r="M755" s="17"/>
    </row>
    <row r="756" spans="1:13" ht="12.75" customHeight="1" x14ac:dyDescent="0.15">
      <c r="A756" s="17"/>
      <c r="B756" s="17"/>
      <c r="C756" s="17"/>
      <c r="E756" s="17"/>
      <c r="I756" s="17"/>
      <c r="J756" s="22"/>
      <c r="K756" s="22"/>
      <c r="L756" s="17"/>
      <c r="M756" s="17"/>
    </row>
    <row r="757" spans="1:13" ht="12.75" customHeight="1" x14ac:dyDescent="0.15">
      <c r="A757" s="17"/>
      <c r="B757" s="17"/>
      <c r="C757" s="17"/>
      <c r="E757" s="17"/>
      <c r="I757" s="17"/>
      <c r="J757" s="22"/>
      <c r="K757" s="22"/>
      <c r="L757" s="17"/>
      <c r="M757" s="17"/>
    </row>
    <row r="758" spans="1:13" ht="12.75" customHeight="1" x14ac:dyDescent="0.15">
      <c r="A758" s="17"/>
      <c r="B758" s="17"/>
      <c r="C758" s="17"/>
      <c r="E758" s="17"/>
      <c r="I758" s="17"/>
      <c r="J758" s="22"/>
      <c r="K758" s="22"/>
      <c r="L758" s="17"/>
      <c r="M758" s="17"/>
    </row>
    <row r="759" spans="1:13" ht="12.75" customHeight="1" x14ac:dyDescent="0.15">
      <c r="A759" s="17"/>
      <c r="B759" s="17"/>
      <c r="C759" s="17"/>
      <c r="E759" s="17"/>
      <c r="I759" s="17"/>
      <c r="J759" s="22"/>
      <c r="K759" s="22"/>
      <c r="L759" s="17"/>
      <c r="M759" s="17"/>
    </row>
    <row r="760" spans="1:13" ht="12.75" customHeight="1" x14ac:dyDescent="0.15">
      <c r="A760" s="17"/>
      <c r="B760" s="17"/>
      <c r="C760" s="17"/>
      <c r="E760" s="17"/>
      <c r="I760" s="17"/>
      <c r="J760" s="22"/>
      <c r="K760" s="22"/>
      <c r="L760" s="17"/>
      <c r="M760" s="17"/>
    </row>
    <row r="761" spans="1:13" ht="12.75" customHeight="1" x14ac:dyDescent="0.15">
      <c r="A761" s="17"/>
      <c r="B761" s="17"/>
      <c r="C761" s="17"/>
      <c r="E761" s="17"/>
      <c r="I761" s="17"/>
      <c r="J761" s="22"/>
      <c r="K761" s="22"/>
      <c r="L761" s="17"/>
      <c r="M761" s="17"/>
    </row>
    <row r="762" spans="1:13" ht="12.75" customHeight="1" x14ac:dyDescent="0.15">
      <c r="A762" s="17"/>
      <c r="B762" s="17"/>
      <c r="C762" s="17"/>
      <c r="E762" s="17"/>
      <c r="I762" s="17"/>
      <c r="J762" s="22"/>
      <c r="K762" s="22"/>
      <c r="L762" s="17"/>
      <c r="M762" s="17"/>
    </row>
    <row r="763" spans="1:13" ht="12.75" customHeight="1" x14ac:dyDescent="0.15">
      <c r="A763" s="17"/>
      <c r="B763" s="17"/>
      <c r="C763" s="17"/>
      <c r="E763" s="17"/>
      <c r="I763" s="17"/>
      <c r="J763" s="22"/>
      <c r="K763" s="22"/>
      <c r="L763" s="17"/>
      <c r="M763" s="17"/>
    </row>
    <row r="764" spans="1:13" ht="12.75" customHeight="1" x14ac:dyDescent="0.15">
      <c r="A764" s="17"/>
      <c r="B764" s="17"/>
      <c r="C764" s="17"/>
      <c r="E764" s="17"/>
      <c r="I764" s="17"/>
      <c r="J764" s="22"/>
      <c r="K764" s="22"/>
      <c r="L764" s="17"/>
      <c r="M764" s="17"/>
    </row>
    <row r="765" spans="1:13" ht="12.75" customHeight="1" x14ac:dyDescent="0.15">
      <c r="A765" s="17"/>
      <c r="B765" s="17"/>
      <c r="C765" s="17"/>
      <c r="E765" s="17"/>
      <c r="I765" s="17"/>
      <c r="J765" s="22"/>
      <c r="K765" s="22"/>
      <c r="L765" s="17"/>
      <c r="M765" s="17"/>
    </row>
    <row r="766" spans="1:13" ht="12.75" customHeight="1" x14ac:dyDescent="0.15">
      <c r="A766" s="17"/>
      <c r="B766" s="17"/>
      <c r="C766" s="17"/>
      <c r="E766" s="17"/>
      <c r="I766" s="17"/>
      <c r="J766" s="22"/>
      <c r="K766" s="22"/>
      <c r="L766" s="17"/>
      <c r="M766" s="17"/>
    </row>
    <row r="767" spans="1:13" ht="12.75" customHeight="1" x14ac:dyDescent="0.15">
      <c r="A767" s="17"/>
      <c r="B767" s="17"/>
      <c r="C767" s="17"/>
      <c r="E767" s="17"/>
      <c r="I767" s="17"/>
      <c r="J767" s="22"/>
      <c r="K767" s="22"/>
      <c r="L767" s="17"/>
      <c r="M767" s="17"/>
    </row>
    <row r="768" spans="1:13" ht="12.75" customHeight="1" x14ac:dyDescent="0.15">
      <c r="A768" s="17"/>
      <c r="B768" s="17"/>
      <c r="C768" s="17"/>
      <c r="E768" s="17"/>
      <c r="I768" s="17"/>
      <c r="J768" s="22"/>
      <c r="K768" s="22"/>
      <c r="L768" s="17"/>
      <c r="M768" s="17"/>
    </row>
    <row r="769" spans="1:13" ht="12.75" customHeight="1" x14ac:dyDescent="0.15">
      <c r="A769" s="17"/>
      <c r="B769" s="17"/>
      <c r="C769" s="17"/>
      <c r="E769" s="17"/>
      <c r="I769" s="17"/>
      <c r="J769" s="22"/>
      <c r="K769" s="22"/>
      <c r="L769" s="17"/>
      <c r="M769" s="17"/>
    </row>
    <row r="770" spans="1:13" ht="12.75" customHeight="1" x14ac:dyDescent="0.15">
      <c r="A770" s="17"/>
      <c r="B770" s="17"/>
      <c r="C770" s="17"/>
      <c r="E770" s="17"/>
      <c r="I770" s="17"/>
      <c r="J770" s="22"/>
      <c r="K770" s="22"/>
      <c r="L770" s="17"/>
      <c r="M770" s="17"/>
    </row>
    <row r="771" spans="1:13" ht="12.75" customHeight="1" x14ac:dyDescent="0.15">
      <c r="A771" s="17"/>
      <c r="B771" s="17"/>
      <c r="C771" s="17"/>
      <c r="E771" s="17"/>
      <c r="I771" s="17"/>
      <c r="J771" s="22"/>
      <c r="K771" s="22"/>
      <c r="L771" s="17"/>
      <c r="M771" s="17"/>
    </row>
    <row r="772" spans="1:13" ht="12.75" customHeight="1" x14ac:dyDescent="0.15">
      <c r="A772" s="17"/>
      <c r="B772" s="17"/>
      <c r="C772" s="17"/>
      <c r="E772" s="17"/>
      <c r="I772" s="17"/>
      <c r="J772" s="22"/>
      <c r="K772" s="22"/>
      <c r="L772" s="17"/>
      <c r="M772" s="17"/>
    </row>
    <row r="773" spans="1:13" ht="12.75" customHeight="1" x14ac:dyDescent="0.15">
      <c r="A773" s="17"/>
      <c r="B773" s="17"/>
      <c r="C773" s="17"/>
      <c r="E773" s="17"/>
      <c r="I773" s="17"/>
      <c r="J773" s="22"/>
      <c r="K773" s="22"/>
      <c r="L773" s="17"/>
      <c r="M773" s="17"/>
    </row>
    <row r="774" spans="1:13" ht="12.75" customHeight="1" x14ac:dyDescent="0.15">
      <c r="A774" s="17"/>
      <c r="B774" s="17"/>
      <c r="C774" s="17"/>
      <c r="E774" s="17"/>
      <c r="I774" s="17"/>
      <c r="J774" s="22"/>
      <c r="K774" s="22"/>
      <c r="L774" s="17"/>
      <c r="M774" s="17"/>
    </row>
    <row r="775" spans="1:13" ht="12.75" customHeight="1" x14ac:dyDescent="0.15">
      <c r="A775" s="17"/>
      <c r="B775" s="17"/>
      <c r="C775" s="17"/>
      <c r="E775" s="17"/>
      <c r="I775" s="17"/>
      <c r="J775" s="22"/>
      <c r="K775" s="22"/>
      <c r="L775" s="17"/>
      <c r="M775" s="17"/>
    </row>
    <row r="776" spans="1:13" ht="12.75" customHeight="1" x14ac:dyDescent="0.15">
      <c r="A776" s="17"/>
      <c r="B776" s="17"/>
      <c r="C776" s="17"/>
      <c r="E776" s="17"/>
      <c r="I776" s="17"/>
      <c r="J776" s="22"/>
      <c r="K776" s="22"/>
      <c r="L776" s="17"/>
      <c r="M776" s="17"/>
    </row>
    <row r="777" spans="1:13" ht="12.75" customHeight="1" x14ac:dyDescent="0.15">
      <c r="A777" s="17"/>
      <c r="B777" s="17"/>
      <c r="C777" s="17"/>
      <c r="E777" s="17"/>
      <c r="I777" s="17"/>
      <c r="J777" s="22"/>
      <c r="K777" s="22"/>
      <c r="L777" s="17"/>
      <c r="M777" s="17"/>
    </row>
    <row r="778" spans="1:13" ht="12.75" customHeight="1" x14ac:dyDescent="0.15">
      <c r="A778" s="17"/>
      <c r="B778" s="17"/>
      <c r="C778" s="17"/>
      <c r="E778" s="17"/>
      <c r="I778" s="17"/>
      <c r="J778" s="22"/>
      <c r="K778" s="22"/>
      <c r="L778" s="17"/>
      <c r="M778" s="17"/>
    </row>
    <row r="779" spans="1:13" ht="12.75" customHeight="1" x14ac:dyDescent="0.15">
      <c r="A779" s="17"/>
      <c r="B779" s="17"/>
      <c r="C779" s="17"/>
      <c r="E779" s="17"/>
      <c r="I779" s="17"/>
      <c r="J779" s="22"/>
      <c r="K779" s="22"/>
      <c r="L779" s="17"/>
      <c r="M779" s="17"/>
    </row>
    <row r="780" spans="1:13" ht="12.75" customHeight="1" x14ac:dyDescent="0.15">
      <c r="A780" s="17"/>
      <c r="B780" s="17"/>
      <c r="C780" s="17"/>
      <c r="E780" s="17"/>
      <c r="I780" s="17"/>
      <c r="J780" s="22"/>
      <c r="K780" s="22"/>
      <c r="L780" s="17"/>
      <c r="M780" s="17"/>
    </row>
    <row r="781" spans="1:13" ht="12.75" customHeight="1" x14ac:dyDescent="0.15">
      <c r="A781" s="17"/>
      <c r="B781" s="17"/>
      <c r="C781" s="17"/>
      <c r="E781" s="17"/>
      <c r="I781" s="17"/>
      <c r="J781" s="22"/>
      <c r="K781" s="22"/>
      <c r="L781" s="17"/>
      <c r="M781" s="17"/>
    </row>
    <row r="782" spans="1:13" ht="12.75" customHeight="1" x14ac:dyDescent="0.15">
      <c r="A782" s="17"/>
      <c r="B782" s="17"/>
      <c r="C782" s="17"/>
      <c r="E782" s="17"/>
      <c r="I782" s="17"/>
      <c r="J782" s="22"/>
      <c r="K782" s="22"/>
      <c r="L782" s="17"/>
      <c r="M782" s="17"/>
    </row>
    <row r="783" spans="1:13" ht="12.75" customHeight="1" x14ac:dyDescent="0.15">
      <c r="A783" s="17"/>
      <c r="B783" s="17"/>
      <c r="C783" s="17"/>
      <c r="E783" s="17"/>
      <c r="I783" s="17"/>
      <c r="J783" s="22"/>
      <c r="K783" s="22"/>
      <c r="L783" s="17"/>
      <c r="M783" s="17"/>
    </row>
    <row r="784" spans="1:13" ht="12.75" customHeight="1" x14ac:dyDescent="0.15">
      <c r="A784" s="17"/>
      <c r="B784" s="17"/>
      <c r="C784" s="17"/>
      <c r="E784" s="17"/>
      <c r="I784" s="17"/>
      <c r="J784" s="22"/>
      <c r="K784" s="22"/>
      <c r="L784" s="17"/>
      <c r="M784" s="17"/>
    </row>
    <row r="785" spans="1:13" ht="12.75" customHeight="1" x14ac:dyDescent="0.15">
      <c r="A785" s="17"/>
      <c r="B785" s="17"/>
      <c r="C785" s="17"/>
      <c r="E785" s="17"/>
      <c r="I785" s="17"/>
      <c r="J785" s="22"/>
      <c r="K785" s="22"/>
      <c r="L785" s="17"/>
      <c r="M785" s="17"/>
    </row>
    <row r="786" spans="1:13" ht="12.75" customHeight="1" x14ac:dyDescent="0.15">
      <c r="A786" s="17"/>
      <c r="B786" s="17"/>
      <c r="C786" s="17"/>
      <c r="E786" s="17"/>
      <c r="I786" s="17"/>
      <c r="J786" s="22"/>
      <c r="K786" s="22"/>
      <c r="L786" s="17"/>
      <c r="M786" s="17"/>
    </row>
    <row r="787" spans="1:13" ht="12.75" customHeight="1" x14ac:dyDescent="0.15">
      <c r="A787" s="17"/>
      <c r="B787" s="17"/>
      <c r="C787" s="17"/>
      <c r="E787" s="17"/>
      <c r="I787" s="17"/>
      <c r="J787" s="22"/>
      <c r="K787" s="22"/>
      <c r="L787" s="17"/>
      <c r="M787" s="17"/>
    </row>
    <row r="788" spans="1:13" ht="12.75" customHeight="1" x14ac:dyDescent="0.15">
      <c r="A788" s="17"/>
      <c r="B788" s="17"/>
      <c r="C788" s="17"/>
      <c r="E788" s="17"/>
      <c r="I788" s="17"/>
      <c r="J788" s="22"/>
      <c r="K788" s="22"/>
      <c r="L788" s="17"/>
      <c r="M788" s="17"/>
    </row>
    <row r="789" spans="1:13" ht="12.75" customHeight="1" x14ac:dyDescent="0.15">
      <c r="A789" s="17"/>
      <c r="B789" s="17"/>
      <c r="C789" s="17"/>
      <c r="E789" s="17"/>
      <c r="I789" s="17"/>
      <c r="J789" s="22"/>
      <c r="K789" s="22"/>
      <c r="L789" s="17"/>
      <c r="M789" s="17"/>
    </row>
    <row r="790" spans="1:13" ht="12.75" customHeight="1" x14ac:dyDescent="0.15">
      <c r="A790" s="17"/>
      <c r="B790" s="17"/>
      <c r="C790" s="17"/>
      <c r="E790" s="17"/>
      <c r="I790" s="17"/>
      <c r="J790" s="22"/>
      <c r="K790" s="22"/>
      <c r="L790" s="17"/>
      <c r="M790" s="17"/>
    </row>
    <row r="791" spans="1:13" ht="12.75" customHeight="1" x14ac:dyDescent="0.15">
      <c r="A791" s="17"/>
      <c r="B791" s="17"/>
      <c r="C791" s="17"/>
      <c r="E791" s="17"/>
      <c r="I791" s="17"/>
      <c r="J791" s="22"/>
      <c r="K791" s="22"/>
      <c r="L791" s="17"/>
      <c r="M791" s="17"/>
    </row>
    <row r="792" spans="1:13" ht="12.75" customHeight="1" x14ac:dyDescent="0.15">
      <c r="A792" s="17"/>
      <c r="B792" s="17"/>
      <c r="C792" s="17"/>
      <c r="E792" s="17"/>
      <c r="I792" s="17"/>
      <c r="J792" s="22"/>
      <c r="K792" s="22"/>
      <c r="L792" s="17"/>
      <c r="M792" s="17"/>
    </row>
    <row r="793" spans="1:13" ht="12.75" customHeight="1" x14ac:dyDescent="0.15">
      <c r="A793" s="17"/>
      <c r="B793" s="17"/>
      <c r="C793" s="17"/>
      <c r="E793" s="17"/>
      <c r="I793" s="17"/>
      <c r="J793" s="22"/>
      <c r="K793" s="22"/>
      <c r="L793" s="17"/>
      <c r="M793" s="17"/>
    </row>
    <row r="794" spans="1:13" ht="12.75" customHeight="1" x14ac:dyDescent="0.15">
      <c r="A794" s="17"/>
      <c r="B794" s="17"/>
      <c r="C794" s="17"/>
      <c r="E794" s="17"/>
      <c r="I794" s="17"/>
      <c r="J794" s="22"/>
      <c r="K794" s="22"/>
      <c r="L794" s="17"/>
      <c r="M794" s="17"/>
    </row>
    <row r="795" spans="1:13" ht="12.75" customHeight="1" x14ac:dyDescent="0.15">
      <c r="A795" s="17"/>
      <c r="B795" s="17"/>
      <c r="C795" s="17"/>
      <c r="E795" s="17"/>
      <c r="I795" s="17"/>
      <c r="J795" s="22"/>
      <c r="K795" s="22"/>
      <c r="L795" s="17"/>
      <c r="M795" s="17"/>
    </row>
    <row r="796" spans="1:13" ht="12.75" customHeight="1" x14ac:dyDescent="0.15">
      <c r="A796" s="17"/>
      <c r="B796" s="17"/>
      <c r="C796" s="17"/>
      <c r="E796" s="17"/>
      <c r="I796" s="17"/>
      <c r="J796" s="22"/>
      <c r="K796" s="22"/>
      <c r="L796" s="17"/>
      <c r="M796" s="17"/>
    </row>
    <row r="797" spans="1:13" ht="12.75" customHeight="1" x14ac:dyDescent="0.15">
      <c r="A797" s="17"/>
      <c r="B797" s="17"/>
      <c r="C797" s="17"/>
      <c r="E797" s="17"/>
      <c r="I797" s="17"/>
      <c r="J797" s="22"/>
      <c r="K797" s="22"/>
      <c r="L797" s="17"/>
      <c r="M797" s="17"/>
    </row>
    <row r="798" spans="1:13" ht="12.75" customHeight="1" x14ac:dyDescent="0.15">
      <c r="A798" s="17"/>
      <c r="B798" s="17"/>
      <c r="C798" s="17"/>
      <c r="E798" s="17"/>
      <c r="I798" s="17"/>
      <c r="J798" s="22"/>
      <c r="K798" s="22"/>
      <c r="L798" s="17"/>
      <c r="M798" s="17"/>
    </row>
    <row r="799" spans="1:13" ht="12.75" customHeight="1" x14ac:dyDescent="0.15">
      <c r="A799" s="17"/>
      <c r="B799" s="17"/>
      <c r="C799" s="17"/>
      <c r="E799" s="17"/>
      <c r="I799" s="17"/>
      <c r="J799" s="22"/>
      <c r="K799" s="22"/>
      <c r="L799" s="17"/>
      <c r="M799" s="17"/>
    </row>
    <row r="800" spans="1:13" ht="12.75" customHeight="1" x14ac:dyDescent="0.15">
      <c r="A800" s="17"/>
      <c r="B800" s="17"/>
      <c r="C800" s="17"/>
      <c r="E800" s="17"/>
      <c r="I800" s="17"/>
      <c r="J800" s="22"/>
      <c r="K800" s="22"/>
      <c r="L800" s="17"/>
      <c r="M800" s="17"/>
    </row>
    <row r="801" spans="1:13" ht="12.75" customHeight="1" x14ac:dyDescent="0.15">
      <c r="A801" s="17"/>
      <c r="B801" s="17"/>
      <c r="C801" s="17"/>
      <c r="E801" s="17"/>
      <c r="I801" s="17"/>
      <c r="J801" s="22"/>
      <c r="K801" s="22"/>
      <c r="L801" s="17"/>
      <c r="M801" s="17"/>
    </row>
    <row r="802" spans="1:13" ht="12.75" customHeight="1" x14ac:dyDescent="0.15">
      <c r="A802" s="17"/>
      <c r="B802" s="17"/>
      <c r="C802" s="17"/>
      <c r="E802" s="17"/>
      <c r="I802" s="17"/>
      <c r="J802" s="22"/>
      <c r="K802" s="22"/>
      <c r="L802" s="17"/>
      <c r="M802" s="17"/>
    </row>
    <row r="803" spans="1:13" ht="12.75" customHeight="1" x14ac:dyDescent="0.15">
      <c r="A803" s="17"/>
      <c r="B803" s="17"/>
      <c r="C803" s="17"/>
      <c r="E803" s="17"/>
      <c r="I803" s="17"/>
      <c r="J803" s="22"/>
      <c r="K803" s="22"/>
      <c r="L803" s="17"/>
      <c r="M803" s="17"/>
    </row>
    <row r="804" spans="1:13" ht="12.75" customHeight="1" x14ac:dyDescent="0.15">
      <c r="A804" s="17"/>
      <c r="B804" s="17"/>
      <c r="C804" s="17"/>
      <c r="E804" s="17"/>
      <c r="I804" s="17"/>
      <c r="J804" s="22"/>
      <c r="K804" s="22"/>
      <c r="L804" s="17"/>
      <c r="M804" s="17"/>
    </row>
    <row r="805" spans="1:13" ht="12.75" customHeight="1" x14ac:dyDescent="0.15">
      <c r="A805" s="17"/>
      <c r="B805" s="17"/>
      <c r="C805" s="17"/>
      <c r="E805" s="17"/>
      <c r="I805" s="17"/>
      <c r="J805" s="22"/>
      <c r="K805" s="22"/>
      <c r="L805" s="17"/>
      <c r="M805" s="17"/>
    </row>
    <row r="806" spans="1:13" ht="12.75" customHeight="1" x14ac:dyDescent="0.15">
      <c r="A806" s="17"/>
      <c r="B806" s="17"/>
      <c r="C806" s="17"/>
      <c r="E806" s="17"/>
      <c r="I806" s="17"/>
      <c r="J806" s="22"/>
      <c r="K806" s="22"/>
      <c r="L806" s="17"/>
      <c r="M806" s="17"/>
    </row>
    <row r="807" spans="1:13" ht="12.75" customHeight="1" x14ac:dyDescent="0.15">
      <c r="A807" s="17"/>
      <c r="B807" s="17"/>
      <c r="C807" s="17"/>
      <c r="E807" s="17"/>
      <c r="I807" s="17"/>
      <c r="J807" s="22"/>
      <c r="K807" s="22"/>
      <c r="L807" s="17"/>
      <c r="M807" s="17"/>
    </row>
    <row r="808" spans="1:13" ht="12.75" customHeight="1" x14ac:dyDescent="0.15">
      <c r="A808" s="17"/>
      <c r="B808" s="17"/>
      <c r="C808" s="17"/>
      <c r="E808" s="17"/>
      <c r="I808" s="17"/>
      <c r="J808" s="22"/>
      <c r="K808" s="22"/>
      <c r="L808" s="17"/>
      <c r="M808" s="17"/>
    </row>
    <row r="809" spans="1:13" ht="12.75" customHeight="1" x14ac:dyDescent="0.15">
      <c r="A809" s="17"/>
      <c r="B809" s="17"/>
      <c r="C809" s="17"/>
      <c r="E809" s="17"/>
      <c r="I809" s="17"/>
      <c r="J809" s="22"/>
      <c r="K809" s="22"/>
      <c r="L809" s="17"/>
      <c r="M809" s="17"/>
    </row>
    <row r="810" spans="1:13" ht="12.75" customHeight="1" x14ac:dyDescent="0.15">
      <c r="A810" s="17"/>
      <c r="B810" s="17"/>
      <c r="C810" s="17"/>
      <c r="E810" s="17"/>
      <c r="I810" s="17"/>
      <c r="J810" s="22"/>
      <c r="K810" s="22"/>
      <c r="L810" s="17"/>
      <c r="M810" s="17"/>
    </row>
    <row r="811" spans="1:13" ht="12.75" customHeight="1" x14ac:dyDescent="0.15">
      <c r="A811" s="17"/>
      <c r="B811" s="17"/>
      <c r="C811" s="17"/>
      <c r="E811" s="17"/>
      <c r="I811" s="17"/>
      <c r="J811" s="22"/>
      <c r="K811" s="22"/>
      <c r="L811" s="17"/>
      <c r="M811" s="17"/>
    </row>
    <row r="812" spans="1:13" ht="12.75" customHeight="1" x14ac:dyDescent="0.15">
      <c r="A812" s="17"/>
      <c r="B812" s="17"/>
      <c r="C812" s="17"/>
      <c r="E812" s="17"/>
      <c r="I812" s="17"/>
      <c r="J812" s="22"/>
      <c r="K812" s="22"/>
      <c r="L812" s="17"/>
      <c r="M812" s="17"/>
    </row>
    <row r="813" spans="1:13" ht="12.75" customHeight="1" x14ac:dyDescent="0.15">
      <c r="A813" s="17"/>
      <c r="B813" s="17"/>
      <c r="C813" s="17"/>
      <c r="E813" s="17"/>
      <c r="I813" s="17"/>
      <c r="J813" s="22"/>
      <c r="K813" s="22"/>
      <c r="L813" s="17"/>
      <c r="M813" s="17"/>
    </row>
    <row r="814" spans="1:13" ht="12.75" customHeight="1" x14ac:dyDescent="0.15">
      <c r="A814" s="17"/>
      <c r="B814" s="17"/>
      <c r="C814" s="17"/>
      <c r="E814" s="17"/>
      <c r="I814" s="17"/>
      <c r="J814" s="22"/>
      <c r="K814" s="22"/>
      <c r="L814" s="17"/>
      <c r="M814" s="17"/>
    </row>
    <row r="815" spans="1:13" ht="12.75" customHeight="1" x14ac:dyDescent="0.15">
      <c r="A815" s="17"/>
      <c r="B815" s="17"/>
      <c r="C815" s="17"/>
      <c r="E815" s="17"/>
      <c r="I815" s="17"/>
      <c r="J815" s="22"/>
      <c r="K815" s="22"/>
      <c r="L815" s="17"/>
      <c r="M815" s="17"/>
    </row>
    <row r="816" spans="1:13" ht="12.75" customHeight="1" x14ac:dyDescent="0.15">
      <c r="A816" s="17"/>
      <c r="B816" s="17"/>
      <c r="C816" s="17"/>
      <c r="E816" s="17"/>
      <c r="I816" s="17"/>
      <c r="J816" s="22"/>
      <c r="K816" s="22"/>
      <c r="L816" s="17"/>
      <c r="M816" s="17"/>
    </row>
    <row r="817" spans="1:13" ht="12.75" customHeight="1" x14ac:dyDescent="0.15">
      <c r="A817" s="17"/>
      <c r="B817" s="17"/>
      <c r="C817" s="17"/>
      <c r="E817" s="17"/>
      <c r="I817" s="17"/>
      <c r="J817" s="22"/>
      <c r="K817" s="22"/>
      <c r="L817" s="17"/>
      <c r="M817" s="17"/>
    </row>
    <row r="818" spans="1:13" ht="12.75" customHeight="1" x14ac:dyDescent="0.15">
      <c r="A818" s="17"/>
      <c r="B818" s="17"/>
      <c r="C818" s="17"/>
      <c r="E818" s="17"/>
      <c r="I818" s="17"/>
      <c r="J818" s="22"/>
      <c r="K818" s="22"/>
      <c r="L818" s="17"/>
      <c r="M818" s="17"/>
    </row>
    <row r="819" spans="1:13" ht="12.75" customHeight="1" x14ac:dyDescent="0.15">
      <c r="A819" s="17"/>
      <c r="B819" s="17"/>
      <c r="C819" s="17"/>
      <c r="E819" s="17"/>
      <c r="I819" s="17"/>
      <c r="J819" s="22"/>
      <c r="K819" s="22"/>
      <c r="L819" s="17"/>
      <c r="M819" s="17"/>
    </row>
    <row r="820" spans="1:13" ht="12.75" customHeight="1" x14ac:dyDescent="0.15">
      <c r="A820" s="17"/>
      <c r="B820" s="17"/>
      <c r="C820" s="17"/>
      <c r="E820" s="17"/>
      <c r="I820" s="17"/>
      <c r="J820" s="22"/>
      <c r="K820" s="22"/>
      <c r="L820" s="17"/>
      <c r="M820" s="17"/>
    </row>
    <row r="821" spans="1:13" ht="12.75" customHeight="1" x14ac:dyDescent="0.15">
      <c r="A821" s="17"/>
      <c r="B821" s="17"/>
      <c r="C821" s="17"/>
      <c r="E821" s="17"/>
      <c r="I821" s="17"/>
      <c r="J821" s="22"/>
      <c r="K821" s="22"/>
      <c r="L821" s="17"/>
      <c r="M821" s="17"/>
    </row>
    <row r="822" spans="1:13" ht="12.75" customHeight="1" x14ac:dyDescent="0.15">
      <c r="A822" s="17"/>
      <c r="B822" s="17"/>
      <c r="C822" s="17"/>
      <c r="E822" s="17"/>
      <c r="I822" s="17"/>
      <c r="J822" s="22"/>
      <c r="K822" s="22"/>
      <c r="L822" s="17"/>
      <c r="M822" s="17"/>
    </row>
    <row r="823" spans="1:13" ht="12.75" customHeight="1" x14ac:dyDescent="0.15">
      <c r="A823" s="17"/>
      <c r="B823" s="17"/>
      <c r="C823" s="17"/>
      <c r="E823" s="17"/>
      <c r="I823" s="17"/>
      <c r="J823" s="22"/>
      <c r="K823" s="22"/>
      <c r="L823" s="17"/>
      <c r="M823" s="17"/>
    </row>
    <row r="824" spans="1:13" ht="12.75" customHeight="1" x14ac:dyDescent="0.15">
      <c r="A824" s="17"/>
      <c r="B824" s="17"/>
      <c r="C824" s="17"/>
      <c r="E824" s="17"/>
      <c r="I824" s="17"/>
      <c r="J824" s="22"/>
      <c r="K824" s="22"/>
      <c r="L824" s="17"/>
      <c r="M824" s="17"/>
    </row>
    <row r="825" spans="1:13" ht="12.75" customHeight="1" x14ac:dyDescent="0.15">
      <c r="A825" s="17"/>
      <c r="B825" s="17"/>
      <c r="C825" s="17"/>
      <c r="E825" s="17"/>
      <c r="I825" s="17"/>
      <c r="J825" s="22"/>
      <c r="K825" s="22"/>
      <c r="L825" s="17"/>
      <c r="M825" s="17"/>
    </row>
    <row r="826" spans="1:13" ht="12.75" customHeight="1" x14ac:dyDescent="0.15">
      <c r="A826" s="17"/>
      <c r="B826" s="17"/>
      <c r="C826" s="17"/>
      <c r="E826" s="17"/>
      <c r="I826" s="17"/>
      <c r="J826" s="22"/>
      <c r="K826" s="22"/>
      <c r="L826" s="17"/>
      <c r="M826" s="17"/>
    </row>
    <row r="827" spans="1:13" ht="12.75" customHeight="1" x14ac:dyDescent="0.15">
      <c r="A827" s="17"/>
      <c r="B827" s="17"/>
      <c r="C827" s="17"/>
      <c r="E827" s="17"/>
      <c r="I827" s="17"/>
      <c r="J827" s="22"/>
      <c r="K827" s="22"/>
      <c r="L827" s="17"/>
      <c r="M827" s="17"/>
    </row>
    <row r="828" spans="1:13" ht="12.75" customHeight="1" x14ac:dyDescent="0.15">
      <c r="A828" s="17"/>
      <c r="B828" s="17"/>
      <c r="C828" s="17"/>
      <c r="E828" s="17"/>
      <c r="I828" s="17"/>
      <c r="J828" s="22"/>
      <c r="K828" s="22"/>
      <c r="L828" s="17"/>
      <c r="M828" s="17"/>
    </row>
    <row r="829" spans="1:13" ht="12.75" customHeight="1" x14ac:dyDescent="0.15">
      <c r="A829" s="17"/>
      <c r="B829" s="17"/>
      <c r="C829" s="17"/>
      <c r="E829" s="17"/>
      <c r="I829" s="17"/>
      <c r="J829" s="22"/>
      <c r="K829" s="22"/>
      <c r="L829" s="17"/>
      <c r="M829" s="17"/>
    </row>
    <row r="830" spans="1:13" ht="12.75" customHeight="1" x14ac:dyDescent="0.15">
      <c r="A830" s="17"/>
      <c r="B830" s="17"/>
      <c r="C830" s="17"/>
      <c r="E830" s="17"/>
      <c r="I830" s="17"/>
      <c r="J830" s="22"/>
      <c r="K830" s="22"/>
      <c r="L830" s="17"/>
      <c r="M830" s="17"/>
    </row>
    <row r="831" spans="1:13" ht="12.75" customHeight="1" x14ac:dyDescent="0.15">
      <c r="A831" s="17"/>
      <c r="B831" s="17"/>
      <c r="C831" s="17"/>
      <c r="E831" s="17"/>
      <c r="I831" s="17"/>
      <c r="J831" s="22"/>
      <c r="K831" s="22"/>
      <c r="L831" s="17"/>
      <c r="M831" s="17"/>
    </row>
    <row r="832" spans="1:13" ht="12.75" customHeight="1" x14ac:dyDescent="0.15">
      <c r="A832" s="17"/>
      <c r="B832" s="17"/>
      <c r="C832" s="17"/>
      <c r="E832" s="17"/>
      <c r="I832" s="17"/>
      <c r="J832" s="22"/>
      <c r="K832" s="22"/>
      <c r="L832" s="17"/>
      <c r="M832" s="17"/>
    </row>
    <row r="833" spans="1:13" ht="12.75" customHeight="1" x14ac:dyDescent="0.15">
      <c r="A833" s="17"/>
      <c r="B833" s="17"/>
      <c r="C833" s="17"/>
      <c r="E833" s="17"/>
      <c r="I833" s="17"/>
      <c r="J833" s="22"/>
      <c r="K833" s="22"/>
      <c r="L833" s="17"/>
      <c r="M833" s="17"/>
    </row>
    <row r="834" spans="1:13" ht="12.75" customHeight="1" x14ac:dyDescent="0.15">
      <c r="A834" s="17"/>
      <c r="B834" s="17"/>
      <c r="C834" s="17"/>
      <c r="E834" s="17"/>
      <c r="I834" s="17"/>
      <c r="J834" s="22"/>
      <c r="K834" s="22"/>
      <c r="L834" s="17"/>
      <c r="M834" s="17"/>
    </row>
    <row r="835" spans="1:13" ht="12.75" customHeight="1" x14ac:dyDescent="0.15">
      <c r="A835" s="17"/>
      <c r="B835" s="17"/>
      <c r="C835" s="17"/>
      <c r="E835" s="17"/>
      <c r="I835" s="17"/>
      <c r="J835" s="22"/>
      <c r="K835" s="22"/>
      <c r="L835" s="17"/>
      <c r="M835" s="17"/>
    </row>
    <row r="836" spans="1:13" ht="12.75" customHeight="1" x14ac:dyDescent="0.15">
      <c r="A836" s="17"/>
      <c r="B836" s="17"/>
      <c r="C836" s="17"/>
      <c r="E836" s="17"/>
      <c r="I836" s="17"/>
      <c r="J836" s="22"/>
      <c r="K836" s="22"/>
      <c r="L836" s="17"/>
      <c r="M836" s="17"/>
    </row>
    <row r="837" spans="1:13" ht="12.75" customHeight="1" x14ac:dyDescent="0.15">
      <c r="A837" s="17"/>
      <c r="B837" s="17"/>
      <c r="C837" s="17"/>
      <c r="E837" s="17"/>
      <c r="I837" s="17"/>
      <c r="J837" s="22"/>
      <c r="K837" s="22"/>
      <c r="L837" s="17"/>
      <c r="M837" s="17"/>
    </row>
    <row r="838" spans="1:13" ht="12.75" customHeight="1" x14ac:dyDescent="0.15">
      <c r="A838" s="17"/>
      <c r="B838" s="17"/>
      <c r="C838" s="17"/>
      <c r="E838" s="17"/>
      <c r="I838" s="17"/>
      <c r="J838" s="22"/>
      <c r="K838" s="22"/>
      <c r="L838" s="17"/>
      <c r="M838" s="17"/>
    </row>
    <row r="839" spans="1:13" ht="12.75" customHeight="1" x14ac:dyDescent="0.15">
      <c r="A839" s="17"/>
      <c r="B839" s="17"/>
      <c r="C839" s="17"/>
      <c r="E839" s="17"/>
      <c r="I839" s="17"/>
      <c r="J839" s="22"/>
      <c r="K839" s="22"/>
      <c r="L839" s="17"/>
      <c r="M839" s="17"/>
    </row>
    <row r="840" spans="1:13" ht="12.75" customHeight="1" x14ac:dyDescent="0.15">
      <c r="A840" s="17"/>
      <c r="B840" s="17"/>
      <c r="C840" s="17"/>
      <c r="E840" s="17"/>
      <c r="I840" s="17"/>
      <c r="J840" s="22"/>
      <c r="K840" s="22"/>
      <c r="L840" s="17"/>
      <c r="M840" s="17"/>
    </row>
    <row r="841" spans="1:13" ht="12.75" customHeight="1" x14ac:dyDescent="0.15">
      <c r="A841" s="17"/>
      <c r="B841" s="17"/>
      <c r="C841" s="17"/>
      <c r="E841" s="17"/>
      <c r="I841" s="17"/>
      <c r="J841" s="22"/>
      <c r="K841" s="22"/>
      <c r="L841" s="17"/>
      <c r="M841" s="17"/>
    </row>
    <row r="842" spans="1:13" ht="12.75" customHeight="1" x14ac:dyDescent="0.15">
      <c r="A842" s="17"/>
      <c r="B842" s="17"/>
      <c r="C842" s="17"/>
      <c r="E842" s="17"/>
      <c r="I842" s="17"/>
      <c r="J842" s="22"/>
      <c r="K842" s="22"/>
      <c r="L842" s="17"/>
      <c r="M842" s="17"/>
    </row>
    <row r="843" spans="1:13" ht="12.75" customHeight="1" x14ac:dyDescent="0.15">
      <c r="A843" s="17"/>
      <c r="B843" s="17"/>
      <c r="C843" s="17"/>
      <c r="E843" s="17"/>
      <c r="I843" s="17"/>
      <c r="J843" s="22"/>
      <c r="K843" s="22"/>
      <c r="L843" s="17"/>
      <c r="M843" s="17"/>
    </row>
    <row r="844" spans="1:13" ht="12.75" customHeight="1" x14ac:dyDescent="0.15">
      <c r="A844" s="17"/>
      <c r="B844" s="17"/>
      <c r="C844" s="17"/>
      <c r="E844" s="17"/>
      <c r="I844" s="17"/>
      <c r="J844" s="22"/>
      <c r="K844" s="22"/>
      <c r="L844" s="17"/>
      <c r="M844" s="17"/>
    </row>
    <row r="845" spans="1:13" ht="12.75" customHeight="1" x14ac:dyDescent="0.15">
      <c r="A845" s="17"/>
      <c r="B845" s="17"/>
      <c r="C845" s="17"/>
      <c r="E845" s="17"/>
      <c r="I845" s="17"/>
      <c r="J845" s="22"/>
      <c r="K845" s="22"/>
      <c r="L845" s="17"/>
      <c r="M845" s="17"/>
    </row>
    <row r="846" spans="1:13" ht="12.75" customHeight="1" x14ac:dyDescent="0.15">
      <c r="A846" s="17"/>
      <c r="B846" s="17"/>
      <c r="C846" s="17"/>
      <c r="E846" s="17"/>
      <c r="I846" s="17"/>
      <c r="J846" s="22"/>
      <c r="K846" s="22"/>
      <c r="L846" s="17"/>
      <c r="M846" s="17"/>
    </row>
    <row r="847" spans="1:13" ht="12.75" customHeight="1" x14ac:dyDescent="0.15">
      <c r="A847" s="17"/>
      <c r="B847" s="17"/>
      <c r="C847" s="17"/>
      <c r="E847" s="17"/>
      <c r="I847" s="17"/>
      <c r="J847" s="22"/>
      <c r="K847" s="22"/>
      <c r="L847" s="17"/>
      <c r="M847" s="17"/>
    </row>
    <row r="848" spans="1:13" ht="12.75" customHeight="1" x14ac:dyDescent="0.15">
      <c r="A848" s="17"/>
      <c r="B848" s="17"/>
      <c r="C848" s="17"/>
      <c r="E848" s="17"/>
      <c r="I848" s="17"/>
      <c r="J848" s="22"/>
      <c r="K848" s="22"/>
      <c r="L848" s="17"/>
      <c r="M848" s="17"/>
    </row>
    <row r="849" spans="1:13" ht="12.75" customHeight="1" x14ac:dyDescent="0.15">
      <c r="A849" s="17"/>
      <c r="B849" s="17"/>
      <c r="C849" s="17"/>
      <c r="E849" s="17"/>
      <c r="I849" s="17"/>
      <c r="J849" s="22"/>
      <c r="K849" s="22"/>
      <c r="L849" s="17"/>
      <c r="M849" s="17"/>
    </row>
    <row r="850" spans="1:13" ht="12.75" customHeight="1" x14ac:dyDescent="0.15">
      <c r="A850" s="17"/>
      <c r="B850" s="17"/>
      <c r="C850" s="17"/>
      <c r="E850" s="17"/>
      <c r="I850" s="17"/>
      <c r="J850" s="22"/>
      <c r="K850" s="22"/>
      <c r="L850" s="17"/>
      <c r="M850" s="17"/>
    </row>
    <row r="851" spans="1:13" ht="12.75" customHeight="1" x14ac:dyDescent="0.15">
      <c r="A851" s="17"/>
      <c r="B851" s="17"/>
      <c r="C851" s="17"/>
      <c r="E851" s="17"/>
      <c r="I851" s="17"/>
      <c r="J851" s="22"/>
      <c r="K851" s="22"/>
      <c r="L851" s="17"/>
      <c r="M851" s="17"/>
    </row>
    <row r="852" spans="1:13" ht="12.75" customHeight="1" x14ac:dyDescent="0.15">
      <c r="A852" s="17"/>
      <c r="B852" s="17"/>
      <c r="C852" s="17"/>
      <c r="E852" s="17"/>
      <c r="I852" s="17"/>
      <c r="J852" s="22"/>
      <c r="K852" s="22"/>
      <c r="L852" s="17"/>
      <c r="M852" s="17"/>
    </row>
    <row r="853" spans="1:13" ht="12.75" customHeight="1" x14ac:dyDescent="0.15">
      <c r="A853" s="17"/>
      <c r="B853" s="17"/>
      <c r="C853" s="17"/>
      <c r="E853" s="17"/>
      <c r="I853" s="17"/>
      <c r="J853" s="22"/>
      <c r="K853" s="22"/>
      <c r="L853" s="17"/>
      <c r="M853" s="17"/>
    </row>
    <row r="854" spans="1:13" ht="12.75" customHeight="1" x14ac:dyDescent="0.15">
      <c r="A854" s="17"/>
      <c r="B854" s="17"/>
      <c r="C854" s="17"/>
      <c r="E854" s="17"/>
      <c r="I854" s="17"/>
      <c r="J854" s="22"/>
      <c r="K854" s="22"/>
      <c r="L854" s="17"/>
      <c r="M854" s="17"/>
    </row>
    <row r="855" spans="1:13" ht="12.75" customHeight="1" x14ac:dyDescent="0.15">
      <c r="A855" s="17"/>
      <c r="B855" s="17"/>
      <c r="C855" s="17"/>
      <c r="E855" s="17"/>
      <c r="I855" s="17"/>
      <c r="J855" s="22"/>
      <c r="K855" s="22"/>
      <c r="L855" s="17"/>
      <c r="M855" s="17"/>
    </row>
    <row r="856" spans="1:13" ht="12.75" customHeight="1" x14ac:dyDescent="0.15">
      <c r="A856" s="17"/>
      <c r="B856" s="17"/>
      <c r="C856" s="17"/>
      <c r="E856" s="17"/>
      <c r="I856" s="17"/>
      <c r="J856" s="22"/>
      <c r="K856" s="22"/>
      <c r="L856" s="17"/>
      <c r="M856" s="17"/>
    </row>
    <row r="857" spans="1:13" ht="12.75" customHeight="1" x14ac:dyDescent="0.15">
      <c r="A857" s="17"/>
      <c r="B857" s="17"/>
      <c r="C857" s="17"/>
      <c r="E857" s="17"/>
      <c r="I857" s="17"/>
      <c r="J857" s="22"/>
      <c r="K857" s="22"/>
      <c r="L857" s="17"/>
      <c r="M857" s="17"/>
    </row>
    <row r="858" spans="1:13" ht="12.75" customHeight="1" x14ac:dyDescent="0.15">
      <c r="A858" s="17"/>
      <c r="B858" s="17"/>
      <c r="C858" s="17"/>
      <c r="E858" s="17"/>
      <c r="I858" s="17"/>
      <c r="J858" s="22"/>
      <c r="K858" s="22"/>
      <c r="L858" s="17"/>
      <c r="M858" s="17"/>
    </row>
    <row r="859" spans="1:13" ht="12.75" customHeight="1" x14ac:dyDescent="0.15">
      <c r="A859" s="17"/>
      <c r="B859" s="17"/>
      <c r="C859" s="17"/>
      <c r="E859" s="17"/>
      <c r="I859" s="17"/>
      <c r="J859" s="22"/>
      <c r="K859" s="22"/>
      <c r="L859" s="17"/>
      <c r="M859" s="17"/>
    </row>
    <row r="860" spans="1:13" ht="12.75" customHeight="1" x14ac:dyDescent="0.15">
      <c r="A860" s="17"/>
      <c r="B860" s="17"/>
      <c r="C860" s="17"/>
      <c r="E860" s="17"/>
      <c r="I860" s="17"/>
      <c r="J860" s="22"/>
      <c r="K860" s="22"/>
      <c r="L860" s="17"/>
      <c r="M860" s="17"/>
    </row>
    <row r="861" spans="1:13" ht="12.75" customHeight="1" x14ac:dyDescent="0.15">
      <c r="A861" s="17"/>
      <c r="B861" s="17"/>
      <c r="C861" s="17"/>
      <c r="E861" s="17"/>
      <c r="I861" s="17"/>
      <c r="J861" s="22"/>
      <c r="K861" s="22"/>
      <c r="L861" s="17"/>
      <c r="M861" s="17"/>
    </row>
    <row r="862" spans="1:13" ht="12.75" customHeight="1" x14ac:dyDescent="0.15">
      <c r="A862" s="17"/>
      <c r="B862" s="17"/>
      <c r="C862" s="17"/>
      <c r="E862" s="17"/>
      <c r="I862" s="17"/>
      <c r="J862" s="22"/>
      <c r="K862" s="22"/>
      <c r="L862" s="17"/>
      <c r="M862" s="17"/>
    </row>
    <row r="863" spans="1:13" ht="12.75" customHeight="1" x14ac:dyDescent="0.15">
      <c r="A863" s="17"/>
      <c r="B863" s="17"/>
      <c r="C863" s="17"/>
      <c r="E863" s="17"/>
      <c r="I863" s="17"/>
      <c r="J863" s="22"/>
      <c r="K863" s="22"/>
      <c r="L863" s="17"/>
      <c r="M863" s="17"/>
    </row>
    <row r="864" spans="1:13" ht="12.75" customHeight="1" x14ac:dyDescent="0.15">
      <c r="A864" s="17"/>
      <c r="B864" s="17"/>
      <c r="C864" s="17"/>
      <c r="E864" s="17"/>
      <c r="I864" s="17"/>
      <c r="J864" s="22"/>
      <c r="K864" s="22"/>
      <c r="L864" s="17"/>
      <c r="M864" s="17"/>
    </row>
    <row r="865" spans="1:13" ht="12.75" customHeight="1" x14ac:dyDescent="0.15">
      <c r="A865" s="17"/>
      <c r="B865" s="17"/>
      <c r="C865" s="17"/>
      <c r="E865" s="17"/>
      <c r="I865" s="17"/>
      <c r="J865" s="22"/>
      <c r="K865" s="22"/>
      <c r="L865" s="17"/>
      <c r="M865" s="17"/>
    </row>
    <row r="866" spans="1:13" ht="12.75" customHeight="1" x14ac:dyDescent="0.15">
      <c r="A866" s="17"/>
      <c r="B866" s="17"/>
      <c r="C866" s="17"/>
      <c r="E866" s="17"/>
      <c r="I866" s="17"/>
      <c r="J866" s="22"/>
      <c r="K866" s="22"/>
      <c r="L866" s="17"/>
      <c r="M866" s="17"/>
    </row>
    <row r="867" spans="1:13" ht="12.75" customHeight="1" x14ac:dyDescent="0.15">
      <c r="A867" s="17"/>
      <c r="B867" s="17"/>
      <c r="C867" s="17"/>
      <c r="E867" s="17"/>
      <c r="I867" s="17"/>
      <c r="J867" s="22"/>
      <c r="K867" s="22"/>
      <c r="L867" s="17"/>
      <c r="M867" s="17"/>
    </row>
    <row r="868" spans="1:13" ht="12.75" customHeight="1" x14ac:dyDescent="0.15">
      <c r="A868" s="17"/>
      <c r="B868" s="17"/>
      <c r="C868" s="17"/>
      <c r="E868" s="17"/>
      <c r="I868" s="17"/>
      <c r="J868" s="22"/>
      <c r="K868" s="22"/>
      <c r="L868" s="17"/>
      <c r="M868" s="17"/>
    </row>
    <row r="869" spans="1:13" ht="12.75" customHeight="1" x14ac:dyDescent="0.15">
      <c r="A869" s="17"/>
      <c r="B869" s="17"/>
      <c r="C869" s="17"/>
      <c r="E869" s="17"/>
      <c r="I869" s="17"/>
      <c r="J869" s="22"/>
      <c r="K869" s="22"/>
      <c r="L869" s="17"/>
      <c r="M869" s="17"/>
    </row>
    <row r="870" spans="1:13" ht="12.75" customHeight="1" x14ac:dyDescent="0.15">
      <c r="A870" s="17"/>
      <c r="B870" s="17"/>
      <c r="C870" s="17"/>
      <c r="E870" s="17"/>
      <c r="I870" s="17"/>
      <c r="J870" s="22"/>
      <c r="K870" s="22"/>
      <c r="L870" s="17"/>
      <c r="M870" s="17"/>
    </row>
    <row r="871" spans="1:13" ht="12.75" customHeight="1" x14ac:dyDescent="0.15">
      <c r="A871" s="17"/>
      <c r="B871" s="17"/>
      <c r="C871" s="17"/>
      <c r="E871" s="17"/>
      <c r="I871" s="17"/>
      <c r="J871" s="22"/>
      <c r="K871" s="22"/>
      <c r="L871" s="17"/>
      <c r="M871" s="17"/>
    </row>
    <row r="872" spans="1:13" ht="12.75" customHeight="1" x14ac:dyDescent="0.15">
      <c r="A872" s="17"/>
      <c r="B872" s="17"/>
      <c r="C872" s="17"/>
      <c r="E872" s="17"/>
      <c r="I872" s="17"/>
      <c r="J872" s="22"/>
      <c r="K872" s="22"/>
      <c r="L872" s="17"/>
      <c r="M872" s="17"/>
    </row>
    <row r="873" spans="1:13" ht="12.75" customHeight="1" x14ac:dyDescent="0.15">
      <c r="A873" s="17"/>
      <c r="B873" s="17"/>
      <c r="C873" s="17"/>
      <c r="E873" s="17"/>
      <c r="I873" s="17"/>
      <c r="J873" s="22"/>
      <c r="K873" s="22"/>
      <c r="L873" s="17"/>
      <c r="M873" s="17"/>
    </row>
    <row r="874" spans="1:13" ht="12.75" customHeight="1" x14ac:dyDescent="0.15">
      <c r="A874" s="17"/>
      <c r="B874" s="17"/>
      <c r="C874" s="17"/>
      <c r="E874" s="17"/>
      <c r="I874" s="17"/>
      <c r="J874" s="22"/>
      <c r="K874" s="22"/>
      <c r="L874" s="17"/>
      <c r="M874" s="17"/>
    </row>
    <row r="875" spans="1:13" ht="12.75" customHeight="1" x14ac:dyDescent="0.15">
      <c r="A875" s="17"/>
      <c r="B875" s="17"/>
      <c r="C875" s="17"/>
      <c r="E875" s="17"/>
      <c r="I875" s="17"/>
      <c r="J875" s="22"/>
      <c r="K875" s="22"/>
      <c r="L875" s="17"/>
      <c r="M875" s="17"/>
    </row>
    <row r="876" spans="1:13" ht="12.75" customHeight="1" x14ac:dyDescent="0.15">
      <c r="A876" s="17"/>
      <c r="B876" s="17"/>
      <c r="C876" s="17"/>
      <c r="E876" s="17"/>
      <c r="I876" s="17"/>
      <c r="J876" s="22"/>
      <c r="K876" s="22"/>
      <c r="L876" s="17"/>
      <c r="M876" s="17"/>
    </row>
    <row r="877" spans="1:13" ht="12.75" customHeight="1" x14ac:dyDescent="0.15">
      <c r="A877" s="17"/>
      <c r="B877" s="17"/>
      <c r="C877" s="17"/>
      <c r="E877" s="17"/>
      <c r="I877" s="17"/>
      <c r="J877" s="22"/>
      <c r="K877" s="22"/>
      <c r="L877" s="17"/>
      <c r="M877" s="17"/>
    </row>
    <row r="878" spans="1:13" ht="12.75" customHeight="1" x14ac:dyDescent="0.15">
      <c r="A878" s="17"/>
      <c r="B878" s="17"/>
      <c r="C878" s="17"/>
      <c r="E878" s="17"/>
      <c r="I878" s="17"/>
      <c r="J878" s="22"/>
      <c r="K878" s="22"/>
      <c r="L878" s="17"/>
      <c r="M878" s="17"/>
    </row>
    <row r="879" spans="1:13" ht="12.75" customHeight="1" x14ac:dyDescent="0.15">
      <c r="A879" s="17"/>
      <c r="B879" s="17"/>
      <c r="C879" s="17"/>
      <c r="E879" s="17"/>
      <c r="I879" s="17"/>
      <c r="J879" s="22"/>
      <c r="K879" s="22"/>
      <c r="L879" s="17"/>
      <c r="M879" s="17"/>
    </row>
    <row r="880" spans="1:13" ht="12.75" customHeight="1" x14ac:dyDescent="0.15">
      <c r="A880" s="17"/>
      <c r="B880" s="17"/>
      <c r="C880" s="17"/>
      <c r="E880" s="17"/>
      <c r="I880" s="17"/>
      <c r="J880" s="22"/>
      <c r="K880" s="22"/>
      <c r="L880" s="17"/>
      <c r="M880" s="17"/>
    </row>
    <row r="881" spans="1:13" ht="12.75" customHeight="1" x14ac:dyDescent="0.15">
      <c r="A881" s="17"/>
      <c r="B881" s="17"/>
      <c r="C881" s="17"/>
      <c r="E881" s="17"/>
      <c r="I881" s="17"/>
      <c r="J881" s="22"/>
      <c r="K881" s="22"/>
      <c r="L881" s="17"/>
      <c r="M881" s="17"/>
    </row>
    <row r="882" spans="1:13" ht="12.75" customHeight="1" x14ac:dyDescent="0.15">
      <c r="A882" s="17"/>
      <c r="B882" s="17"/>
      <c r="C882" s="17"/>
      <c r="E882" s="17"/>
      <c r="I882" s="17"/>
      <c r="J882" s="22"/>
      <c r="K882" s="22"/>
      <c r="L882" s="17"/>
      <c r="M882" s="17"/>
    </row>
    <row r="883" spans="1:13" ht="12.75" customHeight="1" x14ac:dyDescent="0.15">
      <c r="A883" s="17"/>
      <c r="B883" s="17"/>
      <c r="C883" s="17"/>
      <c r="E883" s="17"/>
      <c r="I883" s="17"/>
      <c r="J883" s="22"/>
      <c r="K883" s="22"/>
      <c r="L883" s="17"/>
      <c r="M883" s="17"/>
    </row>
    <row r="884" spans="1:13" ht="12.75" customHeight="1" x14ac:dyDescent="0.15">
      <c r="A884" s="17"/>
      <c r="B884" s="17"/>
      <c r="C884" s="17"/>
      <c r="E884" s="17"/>
      <c r="I884" s="17"/>
      <c r="J884" s="22"/>
      <c r="K884" s="22"/>
      <c r="L884" s="17"/>
      <c r="M884" s="17"/>
    </row>
    <row r="885" spans="1:13" ht="12.75" customHeight="1" x14ac:dyDescent="0.15">
      <c r="A885" s="17"/>
      <c r="B885" s="17"/>
      <c r="C885" s="17"/>
      <c r="E885" s="17"/>
      <c r="I885" s="17"/>
      <c r="J885" s="22"/>
      <c r="K885" s="22"/>
      <c r="L885" s="17"/>
      <c r="M885" s="17"/>
    </row>
    <row r="886" spans="1:13" ht="12.75" customHeight="1" x14ac:dyDescent="0.15">
      <c r="A886" s="17"/>
      <c r="B886" s="17"/>
      <c r="C886" s="17"/>
      <c r="E886" s="17"/>
      <c r="I886" s="17"/>
      <c r="J886" s="22"/>
      <c r="K886" s="22"/>
      <c r="L886" s="17"/>
      <c r="M886" s="17"/>
    </row>
    <row r="887" spans="1:13" ht="12.75" customHeight="1" x14ac:dyDescent="0.15">
      <c r="A887" s="17"/>
      <c r="B887" s="17"/>
      <c r="C887" s="17"/>
      <c r="E887" s="17"/>
      <c r="I887" s="17"/>
      <c r="J887" s="22"/>
      <c r="K887" s="22"/>
      <c r="L887" s="17"/>
      <c r="M887" s="17"/>
    </row>
    <row r="888" spans="1:13" ht="12.75" customHeight="1" x14ac:dyDescent="0.15">
      <c r="A888" s="17"/>
      <c r="B888" s="17"/>
      <c r="C888" s="17"/>
      <c r="E888" s="17"/>
      <c r="I888" s="17"/>
      <c r="J888" s="22"/>
      <c r="K888" s="22"/>
      <c r="L888" s="17"/>
      <c r="M888" s="17"/>
    </row>
    <row r="889" spans="1:13" ht="12.75" customHeight="1" x14ac:dyDescent="0.15">
      <c r="A889" s="17"/>
      <c r="B889" s="17"/>
      <c r="C889" s="17"/>
      <c r="E889" s="17"/>
      <c r="I889" s="17"/>
      <c r="J889" s="22"/>
      <c r="K889" s="22"/>
      <c r="L889" s="17"/>
      <c r="M889" s="17"/>
    </row>
    <row r="890" spans="1:13" ht="12.75" customHeight="1" x14ac:dyDescent="0.15">
      <c r="A890" s="17"/>
      <c r="B890" s="17"/>
      <c r="C890" s="17"/>
      <c r="E890" s="17"/>
      <c r="I890" s="17"/>
      <c r="J890" s="22"/>
      <c r="K890" s="22"/>
      <c r="L890" s="17"/>
      <c r="M890" s="17"/>
    </row>
    <row r="891" spans="1:13" ht="12.75" customHeight="1" x14ac:dyDescent="0.15">
      <c r="A891" s="17"/>
      <c r="B891" s="17"/>
      <c r="C891" s="17"/>
      <c r="E891" s="17"/>
      <c r="I891" s="17"/>
      <c r="J891" s="22"/>
      <c r="K891" s="22"/>
      <c r="L891" s="17"/>
      <c r="M891" s="17"/>
    </row>
    <row r="892" spans="1:13" ht="12.75" customHeight="1" x14ac:dyDescent="0.15">
      <c r="A892" s="17"/>
      <c r="B892" s="17"/>
      <c r="C892" s="17"/>
      <c r="E892" s="17"/>
      <c r="I892" s="17"/>
      <c r="J892" s="22"/>
      <c r="K892" s="22"/>
      <c r="L892" s="17"/>
      <c r="M892" s="17"/>
    </row>
    <row r="893" spans="1:13" ht="12.75" customHeight="1" x14ac:dyDescent="0.15">
      <c r="A893" s="17"/>
      <c r="B893" s="17"/>
      <c r="C893" s="17"/>
      <c r="E893" s="17"/>
      <c r="I893" s="17"/>
      <c r="J893" s="22"/>
      <c r="K893" s="22"/>
      <c r="L893" s="17"/>
      <c r="M893" s="17"/>
    </row>
    <row r="894" spans="1:13" ht="12.75" customHeight="1" x14ac:dyDescent="0.15">
      <c r="A894" s="17"/>
      <c r="B894" s="17"/>
      <c r="C894" s="17"/>
      <c r="E894" s="17"/>
      <c r="I894" s="17"/>
      <c r="J894" s="22"/>
      <c r="K894" s="22"/>
      <c r="L894" s="17"/>
      <c r="M894" s="17"/>
    </row>
    <row r="895" spans="1:13" ht="12.75" customHeight="1" x14ac:dyDescent="0.15">
      <c r="A895" s="17"/>
      <c r="B895" s="17"/>
      <c r="C895" s="17"/>
      <c r="E895" s="17"/>
      <c r="I895" s="17"/>
      <c r="J895" s="22"/>
      <c r="K895" s="22"/>
      <c r="L895" s="17"/>
      <c r="M895" s="17"/>
    </row>
    <row r="896" spans="1:13" ht="12.75" customHeight="1" x14ac:dyDescent="0.15">
      <c r="A896" s="17"/>
      <c r="B896" s="17"/>
      <c r="C896" s="17"/>
      <c r="E896" s="17"/>
      <c r="I896" s="17"/>
      <c r="J896" s="22"/>
      <c r="K896" s="22"/>
      <c r="L896" s="17"/>
      <c r="M896" s="17"/>
    </row>
    <row r="897" spans="1:13" ht="12.75" customHeight="1" x14ac:dyDescent="0.15">
      <c r="A897" s="17"/>
      <c r="B897" s="17"/>
      <c r="C897" s="17"/>
      <c r="E897" s="17"/>
      <c r="I897" s="17"/>
      <c r="J897" s="22"/>
      <c r="K897" s="22"/>
      <c r="L897" s="17"/>
      <c r="M897" s="17"/>
    </row>
    <row r="898" spans="1:13" ht="12.75" customHeight="1" x14ac:dyDescent="0.15">
      <c r="A898" s="17"/>
      <c r="B898" s="17"/>
      <c r="C898" s="17"/>
      <c r="E898" s="17"/>
      <c r="I898" s="17"/>
      <c r="J898" s="22"/>
      <c r="K898" s="22"/>
      <c r="L898" s="17"/>
      <c r="M898" s="17"/>
    </row>
    <row r="899" spans="1:13" ht="12.75" customHeight="1" x14ac:dyDescent="0.15">
      <c r="A899" s="17"/>
      <c r="B899" s="17"/>
      <c r="C899" s="17"/>
      <c r="E899" s="17"/>
      <c r="I899" s="17"/>
      <c r="J899" s="22"/>
      <c r="K899" s="22"/>
      <c r="L899" s="17"/>
      <c r="M899" s="17"/>
    </row>
    <row r="900" spans="1:13" ht="12.75" customHeight="1" x14ac:dyDescent="0.15">
      <c r="A900" s="17"/>
      <c r="B900" s="17"/>
      <c r="C900" s="17"/>
      <c r="E900" s="17"/>
      <c r="I900" s="17"/>
      <c r="J900" s="22"/>
      <c r="K900" s="22"/>
      <c r="L900" s="17"/>
      <c r="M900" s="17"/>
    </row>
    <row r="901" spans="1:13" ht="12.75" customHeight="1" x14ac:dyDescent="0.15">
      <c r="A901" s="17"/>
      <c r="B901" s="17"/>
      <c r="C901" s="17"/>
      <c r="E901" s="17"/>
      <c r="I901" s="17"/>
      <c r="J901" s="22"/>
      <c r="K901" s="22"/>
      <c r="L901" s="17"/>
      <c r="M901" s="17"/>
    </row>
    <row r="902" spans="1:13" ht="12.75" customHeight="1" x14ac:dyDescent="0.15">
      <c r="A902" s="17"/>
      <c r="B902" s="17"/>
      <c r="C902" s="17"/>
      <c r="E902" s="17"/>
      <c r="I902" s="17"/>
      <c r="J902" s="22"/>
      <c r="K902" s="22"/>
      <c r="L902" s="17"/>
      <c r="M902" s="17"/>
    </row>
    <row r="903" spans="1:13" ht="12.75" customHeight="1" x14ac:dyDescent="0.15">
      <c r="A903" s="17"/>
      <c r="B903" s="17"/>
      <c r="C903" s="17"/>
      <c r="E903" s="17"/>
      <c r="I903" s="17"/>
      <c r="J903" s="22"/>
      <c r="K903" s="22"/>
      <c r="L903" s="17"/>
      <c r="M903" s="17"/>
    </row>
    <row r="904" spans="1:13" ht="12.75" customHeight="1" x14ac:dyDescent="0.15">
      <c r="A904" s="17"/>
      <c r="B904" s="17"/>
      <c r="C904" s="17"/>
      <c r="E904" s="17"/>
      <c r="I904" s="17"/>
      <c r="J904" s="22"/>
      <c r="K904" s="22"/>
      <c r="L904" s="17"/>
      <c r="M904" s="17"/>
    </row>
    <row r="905" spans="1:13" ht="12.75" customHeight="1" x14ac:dyDescent="0.15">
      <c r="A905" s="17"/>
      <c r="B905" s="17"/>
      <c r="C905" s="17"/>
      <c r="E905" s="17"/>
      <c r="I905" s="17"/>
      <c r="J905" s="22"/>
      <c r="K905" s="22"/>
      <c r="L905" s="17"/>
      <c r="M905" s="17"/>
    </row>
    <row r="906" spans="1:13" ht="12.75" customHeight="1" x14ac:dyDescent="0.15">
      <c r="A906" s="17"/>
      <c r="B906" s="17"/>
      <c r="C906" s="17"/>
      <c r="E906" s="17"/>
      <c r="I906" s="17"/>
      <c r="J906" s="22"/>
      <c r="K906" s="22"/>
      <c r="L906" s="17"/>
      <c r="M906" s="17"/>
    </row>
    <row r="907" spans="1:13" ht="12.75" customHeight="1" x14ac:dyDescent="0.15">
      <c r="A907" s="17"/>
      <c r="B907" s="17"/>
      <c r="C907" s="17"/>
      <c r="E907" s="17"/>
      <c r="I907" s="17"/>
      <c r="J907" s="22"/>
      <c r="K907" s="22"/>
      <c r="L907" s="17"/>
      <c r="M907" s="17"/>
    </row>
    <row r="908" spans="1:13" ht="12.75" customHeight="1" x14ac:dyDescent="0.15">
      <c r="A908" s="17"/>
      <c r="B908" s="17"/>
      <c r="C908" s="17"/>
      <c r="E908" s="17"/>
      <c r="I908" s="17"/>
      <c r="J908" s="22"/>
      <c r="K908" s="22"/>
      <c r="L908" s="17"/>
      <c r="M908" s="17"/>
    </row>
    <row r="909" spans="1:13" ht="12.75" customHeight="1" x14ac:dyDescent="0.15">
      <c r="A909" s="17"/>
      <c r="B909" s="17"/>
      <c r="C909" s="17"/>
      <c r="E909" s="17"/>
      <c r="I909" s="17"/>
      <c r="J909" s="22"/>
      <c r="K909" s="22"/>
      <c r="L909" s="17"/>
      <c r="M909" s="17"/>
    </row>
    <row r="910" spans="1:13" ht="12.75" customHeight="1" x14ac:dyDescent="0.15">
      <c r="A910" s="17"/>
      <c r="B910" s="17"/>
      <c r="C910" s="17"/>
      <c r="E910" s="17"/>
      <c r="I910" s="17"/>
      <c r="J910" s="22"/>
      <c r="K910" s="22"/>
      <c r="L910" s="17"/>
      <c r="M910" s="17"/>
    </row>
    <row r="911" spans="1:13" ht="12.75" customHeight="1" x14ac:dyDescent="0.15">
      <c r="A911" s="17"/>
      <c r="B911" s="17"/>
      <c r="C911" s="17"/>
      <c r="E911" s="17"/>
      <c r="I911" s="17"/>
      <c r="J911" s="22"/>
      <c r="K911" s="22"/>
      <c r="L911" s="17"/>
      <c r="M911" s="17"/>
    </row>
    <row r="912" spans="1:13" ht="12.75" customHeight="1" x14ac:dyDescent="0.15">
      <c r="A912" s="17"/>
      <c r="B912" s="17"/>
      <c r="C912" s="17"/>
      <c r="E912" s="17"/>
      <c r="I912" s="17"/>
      <c r="J912" s="22"/>
      <c r="K912" s="22"/>
      <c r="L912" s="17"/>
      <c r="M912" s="17"/>
    </row>
    <row r="913" spans="1:13" ht="12.75" customHeight="1" x14ac:dyDescent="0.15">
      <c r="A913" s="17"/>
      <c r="B913" s="17"/>
      <c r="C913" s="17"/>
      <c r="E913" s="17"/>
      <c r="I913" s="17"/>
      <c r="J913" s="22"/>
      <c r="K913" s="22"/>
      <c r="L913" s="17"/>
      <c r="M913" s="17"/>
    </row>
    <row r="914" spans="1:13" ht="12.75" customHeight="1" x14ac:dyDescent="0.15">
      <c r="A914" s="17"/>
      <c r="B914" s="17"/>
      <c r="C914" s="17"/>
      <c r="E914" s="17"/>
      <c r="I914" s="17"/>
      <c r="J914" s="22"/>
      <c r="K914" s="22"/>
      <c r="L914" s="17"/>
      <c r="M914" s="17"/>
    </row>
    <row r="915" spans="1:13" ht="12.75" customHeight="1" x14ac:dyDescent="0.15">
      <c r="A915" s="17"/>
      <c r="B915" s="17"/>
      <c r="C915" s="17"/>
      <c r="E915" s="17"/>
      <c r="I915" s="17"/>
      <c r="J915" s="22"/>
      <c r="K915" s="22"/>
      <c r="L915" s="17"/>
      <c r="M915" s="17"/>
    </row>
    <row r="916" spans="1:13" ht="12.75" customHeight="1" x14ac:dyDescent="0.15">
      <c r="A916" s="17"/>
      <c r="B916" s="17"/>
      <c r="C916" s="17"/>
      <c r="E916" s="17"/>
      <c r="I916" s="17"/>
      <c r="J916" s="22"/>
      <c r="K916" s="22"/>
      <c r="L916" s="17"/>
      <c r="M916" s="17"/>
    </row>
    <row r="917" spans="1:13" ht="12.75" customHeight="1" x14ac:dyDescent="0.15">
      <c r="A917" s="17"/>
      <c r="B917" s="17"/>
      <c r="C917" s="17"/>
      <c r="E917" s="17"/>
      <c r="I917" s="17"/>
      <c r="J917" s="22"/>
      <c r="K917" s="22"/>
      <c r="L917" s="17"/>
      <c r="M917" s="17"/>
    </row>
    <row r="918" spans="1:13" ht="12.75" customHeight="1" x14ac:dyDescent="0.15">
      <c r="A918" s="17"/>
      <c r="B918" s="17"/>
      <c r="C918" s="17"/>
      <c r="E918" s="17"/>
      <c r="I918" s="17"/>
      <c r="J918" s="22"/>
      <c r="K918" s="22"/>
      <c r="L918" s="17"/>
      <c r="M918" s="17"/>
    </row>
    <row r="919" spans="1:13" ht="12.75" customHeight="1" x14ac:dyDescent="0.15">
      <c r="A919" s="17"/>
      <c r="B919" s="17"/>
      <c r="C919" s="17"/>
      <c r="E919" s="17"/>
      <c r="I919" s="17"/>
      <c r="J919" s="22"/>
      <c r="K919" s="22"/>
      <c r="L919" s="17"/>
      <c r="M919" s="17"/>
    </row>
    <row r="920" spans="1:13" ht="12.75" customHeight="1" x14ac:dyDescent="0.15">
      <c r="A920" s="17"/>
      <c r="B920" s="17"/>
      <c r="C920" s="17"/>
      <c r="E920" s="17"/>
      <c r="I920" s="17"/>
      <c r="J920" s="22"/>
      <c r="K920" s="22"/>
      <c r="L920" s="17"/>
      <c r="M920" s="17"/>
    </row>
    <row r="921" spans="1:13" ht="12.75" customHeight="1" x14ac:dyDescent="0.15">
      <c r="A921" s="17"/>
      <c r="B921" s="17"/>
      <c r="C921" s="17"/>
      <c r="E921" s="17"/>
      <c r="I921" s="17"/>
      <c r="J921" s="22"/>
      <c r="K921" s="22"/>
      <c r="L921" s="17"/>
      <c r="M921" s="17"/>
    </row>
    <row r="922" spans="1:13" ht="12.75" customHeight="1" x14ac:dyDescent="0.15">
      <c r="A922" s="17"/>
      <c r="B922" s="17"/>
      <c r="C922" s="17"/>
      <c r="E922" s="17"/>
      <c r="I922" s="17"/>
      <c r="J922" s="22"/>
      <c r="K922" s="22"/>
      <c r="L922" s="17"/>
      <c r="M922" s="17"/>
    </row>
    <row r="923" spans="1:13" ht="12.75" customHeight="1" x14ac:dyDescent="0.15">
      <c r="A923" s="17"/>
      <c r="B923" s="17"/>
      <c r="C923" s="17"/>
      <c r="E923" s="17"/>
      <c r="I923" s="17"/>
      <c r="J923" s="22"/>
      <c r="K923" s="22"/>
      <c r="L923" s="17"/>
      <c r="M923" s="17"/>
    </row>
    <row r="924" spans="1:13" ht="12.75" customHeight="1" x14ac:dyDescent="0.15">
      <c r="A924" s="17"/>
      <c r="B924" s="17"/>
      <c r="C924" s="17"/>
      <c r="E924" s="17"/>
      <c r="I924" s="17"/>
      <c r="J924" s="22"/>
      <c r="K924" s="22"/>
      <c r="L924" s="17"/>
      <c r="M924" s="17"/>
    </row>
    <row r="925" spans="1:13" ht="12.75" customHeight="1" x14ac:dyDescent="0.15">
      <c r="A925" s="17"/>
      <c r="B925" s="17"/>
      <c r="C925" s="17"/>
      <c r="E925" s="17"/>
      <c r="I925" s="17"/>
      <c r="J925" s="22"/>
      <c r="K925" s="22"/>
      <c r="L925" s="17"/>
      <c r="M925" s="17"/>
    </row>
    <row r="926" spans="1:13" ht="12.75" customHeight="1" x14ac:dyDescent="0.15">
      <c r="A926" s="17"/>
      <c r="B926" s="17"/>
      <c r="C926" s="17"/>
      <c r="E926" s="17"/>
      <c r="I926" s="17"/>
      <c r="J926" s="22"/>
      <c r="K926" s="22"/>
      <c r="L926" s="17"/>
      <c r="M926" s="17"/>
    </row>
    <row r="927" spans="1:13" ht="12.75" customHeight="1" x14ac:dyDescent="0.15">
      <c r="A927" s="17"/>
      <c r="B927" s="17"/>
      <c r="C927" s="17"/>
      <c r="E927" s="17"/>
      <c r="I927" s="17"/>
      <c r="J927" s="22"/>
      <c r="K927" s="22"/>
      <c r="L927" s="17"/>
      <c r="M927" s="17"/>
    </row>
    <row r="928" spans="1:13" ht="12.75" customHeight="1" x14ac:dyDescent="0.15">
      <c r="A928" s="17"/>
      <c r="B928" s="17"/>
      <c r="C928" s="17"/>
      <c r="E928" s="17"/>
      <c r="I928" s="17"/>
      <c r="J928" s="22"/>
      <c r="K928" s="22"/>
      <c r="L928" s="17"/>
      <c r="M928" s="17"/>
    </row>
    <row r="929" spans="1:13" ht="12.75" customHeight="1" x14ac:dyDescent="0.15">
      <c r="A929" s="17"/>
      <c r="B929" s="17"/>
      <c r="C929" s="17"/>
      <c r="E929" s="17"/>
      <c r="I929" s="17"/>
      <c r="J929" s="22"/>
      <c r="K929" s="22"/>
      <c r="L929" s="17"/>
      <c r="M929" s="17"/>
    </row>
    <row r="930" spans="1:13" ht="12.75" customHeight="1" x14ac:dyDescent="0.15">
      <c r="A930" s="17"/>
      <c r="B930" s="17"/>
      <c r="C930" s="17"/>
      <c r="E930" s="17"/>
      <c r="I930" s="17"/>
      <c r="J930" s="22"/>
      <c r="K930" s="22"/>
      <c r="L930" s="17"/>
      <c r="M930" s="17"/>
    </row>
    <row r="931" spans="1:13" ht="12.75" customHeight="1" x14ac:dyDescent="0.15">
      <c r="A931" s="17"/>
      <c r="B931" s="17"/>
      <c r="C931" s="17"/>
      <c r="E931" s="17"/>
      <c r="I931" s="17"/>
      <c r="J931" s="22"/>
      <c r="K931" s="22"/>
      <c r="L931" s="17"/>
      <c r="M931" s="17"/>
    </row>
    <row r="932" spans="1:13" ht="12.75" customHeight="1" x14ac:dyDescent="0.15">
      <c r="A932" s="17"/>
      <c r="B932" s="17"/>
      <c r="C932" s="17"/>
      <c r="E932" s="17"/>
      <c r="I932" s="17"/>
      <c r="J932" s="22"/>
      <c r="K932" s="22"/>
      <c r="L932" s="17"/>
      <c r="M932" s="17"/>
    </row>
    <row r="933" spans="1:13" ht="12.75" customHeight="1" x14ac:dyDescent="0.15">
      <c r="A933" s="17"/>
      <c r="B933" s="17"/>
      <c r="C933" s="17"/>
      <c r="E933" s="17"/>
      <c r="I933" s="17"/>
      <c r="J933" s="22"/>
      <c r="K933" s="22"/>
      <c r="L933" s="17"/>
      <c r="M933" s="17"/>
    </row>
    <row r="934" spans="1:13" ht="12.75" customHeight="1" x14ac:dyDescent="0.15">
      <c r="A934" s="17"/>
      <c r="B934" s="17"/>
      <c r="C934" s="17"/>
      <c r="E934" s="17"/>
      <c r="I934" s="17"/>
      <c r="J934" s="22"/>
      <c r="K934" s="22"/>
      <c r="L934" s="17"/>
      <c r="M934" s="17"/>
    </row>
    <row r="935" spans="1:13" ht="12.75" customHeight="1" x14ac:dyDescent="0.15">
      <c r="A935" s="17"/>
      <c r="B935" s="17"/>
      <c r="C935" s="17"/>
      <c r="E935" s="17"/>
      <c r="I935" s="17"/>
      <c r="J935" s="22"/>
      <c r="K935" s="22"/>
      <c r="L935" s="17"/>
      <c r="M935" s="17"/>
    </row>
    <row r="936" spans="1:13" ht="12.75" customHeight="1" x14ac:dyDescent="0.15">
      <c r="A936" s="17"/>
      <c r="B936" s="17"/>
      <c r="C936" s="17"/>
      <c r="E936" s="17"/>
      <c r="I936" s="17"/>
      <c r="J936" s="22"/>
      <c r="K936" s="22"/>
      <c r="L936" s="17"/>
      <c r="M936" s="17"/>
    </row>
    <row r="937" spans="1:13" ht="12.75" customHeight="1" x14ac:dyDescent="0.15">
      <c r="A937" s="17"/>
      <c r="B937" s="17"/>
      <c r="C937" s="17"/>
      <c r="E937" s="17"/>
      <c r="I937" s="17"/>
      <c r="J937" s="22"/>
      <c r="K937" s="22"/>
      <c r="L937" s="17"/>
      <c r="M937" s="17"/>
    </row>
    <row r="938" spans="1:13" ht="12.75" customHeight="1" x14ac:dyDescent="0.15">
      <c r="A938" s="17"/>
      <c r="B938" s="17"/>
      <c r="C938" s="17"/>
      <c r="E938" s="17"/>
      <c r="I938" s="17"/>
      <c r="J938" s="22"/>
      <c r="K938" s="22"/>
      <c r="L938" s="17"/>
      <c r="M938" s="17"/>
    </row>
    <row r="939" spans="1:13" ht="12.75" customHeight="1" x14ac:dyDescent="0.15">
      <c r="A939" s="17"/>
      <c r="B939" s="17"/>
      <c r="C939" s="17"/>
      <c r="E939" s="17"/>
      <c r="I939" s="17"/>
      <c r="J939" s="22"/>
      <c r="K939" s="22"/>
      <c r="L939" s="17"/>
      <c r="M939" s="17"/>
    </row>
    <row r="940" spans="1:13" ht="12.75" customHeight="1" x14ac:dyDescent="0.15">
      <c r="A940" s="17"/>
      <c r="B940" s="17"/>
      <c r="C940" s="17"/>
      <c r="E940" s="17"/>
      <c r="I940" s="17"/>
      <c r="J940" s="22"/>
      <c r="K940" s="22"/>
      <c r="L940" s="17"/>
      <c r="M940" s="17"/>
    </row>
    <row r="941" spans="1:13" ht="12.75" customHeight="1" x14ac:dyDescent="0.15">
      <c r="A941" s="17"/>
      <c r="B941" s="17"/>
      <c r="C941" s="17"/>
      <c r="E941" s="17"/>
      <c r="I941" s="17"/>
      <c r="J941" s="22"/>
      <c r="K941" s="22"/>
      <c r="L941" s="17"/>
      <c r="M941" s="17"/>
    </row>
    <row r="942" spans="1:13" ht="12.75" customHeight="1" x14ac:dyDescent="0.15">
      <c r="A942" s="17"/>
      <c r="B942" s="17"/>
      <c r="C942" s="17"/>
      <c r="E942" s="17"/>
      <c r="I942" s="17"/>
      <c r="J942" s="22"/>
      <c r="K942" s="22"/>
      <c r="L942" s="17"/>
      <c r="M942" s="17"/>
    </row>
    <row r="943" spans="1:13" ht="12.75" customHeight="1" x14ac:dyDescent="0.15">
      <c r="A943" s="17"/>
      <c r="B943" s="17"/>
      <c r="C943" s="17"/>
      <c r="E943" s="17"/>
      <c r="I943" s="17"/>
      <c r="J943" s="22"/>
      <c r="K943" s="22"/>
      <c r="L943" s="17"/>
      <c r="M943" s="17"/>
    </row>
    <row r="944" spans="1:13" ht="12.75" customHeight="1" x14ac:dyDescent="0.15">
      <c r="A944" s="17"/>
      <c r="B944" s="17"/>
      <c r="C944" s="17"/>
      <c r="E944" s="17"/>
      <c r="I944" s="17"/>
      <c r="J944" s="22"/>
      <c r="K944" s="22"/>
      <c r="L944" s="17"/>
      <c r="M944" s="17"/>
    </row>
    <row r="945" spans="1:13" ht="12.75" customHeight="1" x14ac:dyDescent="0.15">
      <c r="A945" s="17"/>
      <c r="B945" s="17"/>
      <c r="C945" s="17"/>
      <c r="E945" s="17"/>
      <c r="I945" s="17"/>
      <c r="J945" s="22"/>
      <c r="K945" s="22"/>
      <c r="L945" s="17"/>
      <c r="M945" s="17"/>
    </row>
    <row r="946" spans="1:13" ht="12.75" customHeight="1" x14ac:dyDescent="0.15">
      <c r="A946" s="17"/>
      <c r="B946" s="17"/>
      <c r="C946" s="17"/>
      <c r="E946" s="17"/>
      <c r="I946" s="17"/>
      <c r="J946" s="22"/>
      <c r="K946" s="22"/>
      <c r="L946" s="17"/>
      <c r="M946" s="17"/>
    </row>
    <row r="947" spans="1:13" ht="12.75" customHeight="1" x14ac:dyDescent="0.15">
      <c r="A947" s="17"/>
      <c r="B947" s="17"/>
      <c r="C947" s="17"/>
      <c r="E947" s="17"/>
      <c r="I947" s="17"/>
      <c r="J947" s="22"/>
      <c r="K947" s="22"/>
      <c r="L947" s="17"/>
      <c r="M947" s="17"/>
    </row>
    <row r="948" spans="1:13" ht="12.75" customHeight="1" x14ac:dyDescent="0.15">
      <c r="A948" s="17"/>
      <c r="B948" s="17"/>
      <c r="C948" s="17"/>
      <c r="E948" s="17"/>
      <c r="I948" s="17"/>
      <c r="J948" s="22"/>
      <c r="K948" s="22"/>
      <c r="L948" s="17"/>
      <c r="M948" s="17"/>
    </row>
    <row r="949" spans="1:13" ht="12.75" customHeight="1" x14ac:dyDescent="0.15">
      <c r="A949" s="17"/>
      <c r="B949" s="17"/>
      <c r="C949" s="17"/>
      <c r="E949" s="17"/>
      <c r="I949" s="17"/>
      <c r="J949" s="22"/>
      <c r="K949" s="22"/>
      <c r="L949" s="17"/>
      <c r="M949" s="17"/>
    </row>
    <row r="950" spans="1:13" ht="12.75" customHeight="1" x14ac:dyDescent="0.15">
      <c r="A950" s="17"/>
      <c r="B950" s="17"/>
      <c r="C950" s="17"/>
      <c r="E950" s="17"/>
      <c r="I950" s="17"/>
      <c r="J950" s="22"/>
      <c r="K950" s="22"/>
      <c r="L950" s="17"/>
      <c r="M950" s="17"/>
    </row>
    <row r="951" spans="1:13" ht="12.75" customHeight="1" x14ac:dyDescent="0.15">
      <c r="A951" s="17"/>
      <c r="B951" s="17"/>
      <c r="C951" s="17"/>
      <c r="E951" s="17"/>
      <c r="I951" s="17"/>
      <c r="J951" s="22"/>
      <c r="K951" s="22"/>
      <c r="L951" s="17"/>
      <c r="M951" s="17"/>
    </row>
    <row r="952" spans="1:13" ht="12.75" customHeight="1" x14ac:dyDescent="0.15">
      <c r="A952" s="17"/>
      <c r="B952" s="17"/>
      <c r="C952" s="17"/>
      <c r="E952" s="17"/>
      <c r="I952" s="17"/>
      <c r="J952" s="22"/>
      <c r="K952" s="22"/>
      <c r="L952" s="17"/>
      <c r="M952" s="17"/>
    </row>
    <row r="953" spans="1:13" ht="12.75" customHeight="1" x14ac:dyDescent="0.15">
      <c r="A953" s="17"/>
      <c r="B953" s="17"/>
      <c r="C953" s="17"/>
      <c r="E953" s="17"/>
      <c r="I953" s="17"/>
      <c r="J953" s="22"/>
      <c r="K953" s="22"/>
      <c r="L953" s="17"/>
      <c r="M953" s="17"/>
    </row>
    <row r="954" spans="1:13" ht="12.75" customHeight="1" x14ac:dyDescent="0.15">
      <c r="A954" s="17"/>
      <c r="B954" s="17"/>
      <c r="C954" s="17"/>
      <c r="E954" s="17"/>
      <c r="I954" s="17"/>
      <c r="J954" s="22"/>
      <c r="K954" s="22"/>
      <c r="L954" s="17"/>
      <c r="M954" s="17"/>
    </row>
    <row r="955" spans="1:13" ht="12.75" customHeight="1" x14ac:dyDescent="0.15">
      <c r="A955" s="17"/>
      <c r="B955" s="17"/>
      <c r="C955" s="17"/>
      <c r="E955" s="17"/>
      <c r="I955" s="17"/>
      <c r="J955" s="22"/>
      <c r="K955" s="22"/>
      <c r="L955" s="17"/>
      <c r="M955" s="17"/>
    </row>
    <row r="956" spans="1:13" ht="12.75" customHeight="1" x14ac:dyDescent="0.15">
      <c r="A956" s="17"/>
      <c r="B956" s="17"/>
      <c r="C956" s="17"/>
      <c r="E956" s="17"/>
      <c r="I956" s="17"/>
      <c r="J956" s="22"/>
      <c r="K956" s="22"/>
      <c r="L956" s="17"/>
      <c r="M956" s="17"/>
    </row>
    <row r="957" spans="1:13" ht="12.75" customHeight="1" x14ac:dyDescent="0.15">
      <c r="A957" s="17"/>
      <c r="B957" s="17"/>
      <c r="C957" s="17"/>
      <c r="E957" s="17"/>
      <c r="I957" s="17"/>
      <c r="J957" s="22"/>
      <c r="K957" s="22"/>
      <c r="L957" s="17"/>
      <c r="M957" s="17"/>
    </row>
    <row r="958" spans="1:13" ht="12.75" customHeight="1" x14ac:dyDescent="0.15">
      <c r="A958" s="17"/>
      <c r="B958" s="17"/>
      <c r="C958" s="17"/>
      <c r="E958" s="17"/>
      <c r="I958" s="17"/>
      <c r="J958" s="22"/>
      <c r="K958" s="22"/>
      <c r="L958" s="17"/>
      <c r="M958" s="17"/>
    </row>
    <row r="959" spans="1:13" ht="12.75" customHeight="1" x14ac:dyDescent="0.15">
      <c r="A959" s="17"/>
      <c r="B959" s="17"/>
      <c r="C959" s="17"/>
      <c r="E959" s="17"/>
      <c r="I959" s="17"/>
      <c r="J959" s="22"/>
      <c r="K959" s="22"/>
      <c r="L959" s="17"/>
      <c r="M959" s="17"/>
    </row>
    <row r="960" spans="1:13" ht="12.75" customHeight="1" x14ac:dyDescent="0.15">
      <c r="A960" s="17"/>
      <c r="B960" s="17"/>
      <c r="C960" s="17"/>
      <c r="E960" s="17"/>
      <c r="I960" s="17"/>
      <c r="J960" s="22"/>
      <c r="K960" s="22"/>
      <c r="L960" s="17"/>
      <c r="M960" s="17"/>
    </row>
    <row r="961" spans="1:13" ht="12.75" customHeight="1" x14ac:dyDescent="0.15">
      <c r="A961" s="17"/>
      <c r="B961" s="17"/>
      <c r="C961" s="17"/>
      <c r="E961" s="17"/>
      <c r="I961" s="17"/>
      <c r="J961" s="22"/>
      <c r="K961" s="22"/>
      <c r="L961" s="17"/>
      <c r="M961" s="17"/>
    </row>
    <row r="962" spans="1:13" ht="12.75" customHeight="1" x14ac:dyDescent="0.15">
      <c r="A962" s="17"/>
      <c r="B962" s="17"/>
      <c r="C962" s="17"/>
      <c r="E962" s="17"/>
      <c r="I962" s="17"/>
      <c r="J962" s="22"/>
      <c r="K962" s="22"/>
      <c r="L962" s="17"/>
      <c r="M962" s="17"/>
    </row>
    <row r="963" spans="1:13" ht="12.75" customHeight="1" x14ac:dyDescent="0.15">
      <c r="A963" s="17"/>
      <c r="B963" s="17"/>
      <c r="C963" s="17"/>
      <c r="E963" s="17"/>
      <c r="I963" s="17"/>
      <c r="J963" s="22"/>
      <c r="K963" s="22"/>
      <c r="L963" s="17"/>
      <c r="M963" s="17"/>
    </row>
    <row r="964" spans="1:13" ht="12.75" customHeight="1" x14ac:dyDescent="0.15">
      <c r="A964" s="17"/>
      <c r="B964" s="17"/>
      <c r="C964" s="17"/>
      <c r="E964" s="17"/>
      <c r="I964" s="17"/>
      <c r="J964" s="22"/>
      <c r="K964" s="22"/>
      <c r="L964" s="17"/>
      <c r="M964" s="17"/>
    </row>
    <row r="965" spans="1:13" ht="12.75" customHeight="1" x14ac:dyDescent="0.15">
      <c r="A965" s="17"/>
      <c r="B965" s="17"/>
      <c r="C965" s="17"/>
      <c r="E965" s="17"/>
      <c r="I965" s="17"/>
      <c r="J965" s="22"/>
      <c r="K965" s="22"/>
      <c r="L965" s="17"/>
      <c r="M965" s="17"/>
    </row>
    <row r="966" spans="1:13" ht="12.75" customHeight="1" x14ac:dyDescent="0.15">
      <c r="A966" s="17"/>
      <c r="B966" s="17"/>
      <c r="C966" s="17"/>
      <c r="E966" s="17"/>
      <c r="I966" s="17"/>
      <c r="J966" s="22"/>
      <c r="K966" s="22"/>
      <c r="L966" s="17"/>
      <c r="M966" s="17"/>
    </row>
    <row r="967" spans="1:13" ht="12.75" customHeight="1" x14ac:dyDescent="0.15">
      <c r="A967" s="17"/>
      <c r="B967" s="17"/>
      <c r="C967" s="17"/>
      <c r="E967" s="17"/>
      <c r="I967" s="17"/>
      <c r="J967" s="22"/>
      <c r="K967" s="22"/>
      <c r="L967" s="17"/>
      <c r="M967" s="17"/>
    </row>
    <row r="968" spans="1:13" ht="12.75" customHeight="1" x14ac:dyDescent="0.15">
      <c r="A968" s="17"/>
      <c r="B968" s="17"/>
      <c r="C968" s="17"/>
      <c r="E968" s="17"/>
      <c r="I968" s="17"/>
      <c r="J968" s="22"/>
      <c r="K968" s="22"/>
      <c r="L968" s="17"/>
      <c r="M968" s="17"/>
    </row>
    <row r="969" spans="1:13" ht="12.75" customHeight="1" x14ac:dyDescent="0.15">
      <c r="A969" s="17"/>
      <c r="B969" s="17"/>
      <c r="C969" s="17"/>
      <c r="E969" s="17"/>
      <c r="I969" s="17"/>
      <c r="J969" s="22"/>
      <c r="K969" s="22"/>
      <c r="L969" s="17"/>
      <c r="M969" s="17"/>
    </row>
    <row r="970" spans="1:13" ht="12.75" customHeight="1" x14ac:dyDescent="0.15">
      <c r="A970" s="17"/>
      <c r="B970" s="17"/>
      <c r="C970" s="17"/>
      <c r="E970" s="17"/>
      <c r="I970" s="17"/>
      <c r="J970" s="22"/>
      <c r="K970" s="22"/>
      <c r="L970" s="17"/>
      <c r="M970" s="17"/>
    </row>
    <row r="971" spans="1:13" ht="12.75" customHeight="1" x14ac:dyDescent="0.15">
      <c r="A971" s="17"/>
      <c r="B971" s="17"/>
      <c r="C971" s="17"/>
      <c r="E971" s="17"/>
      <c r="I971" s="17"/>
      <c r="J971" s="22"/>
      <c r="K971" s="22"/>
      <c r="L971" s="17"/>
      <c r="M971" s="17"/>
    </row>
    <row r="972" spans="1:13" ht="12.75" customHeight="1" x14ac:dyDescent="0.15">
      <c r="A972" s="17"/>
      <c r="B972" s="17"/>
      <c r="C972" s="17"/>
      <c r="E972" s="17"/>
      <c r="I972" s="17"/>
      <c r="J972" s="22"/>
      <c r="K972" s="22"/>
      <c r="L972" s="17"/>
      <c r="M972" s="17"/>
    </row>
    <row r="973" spans="1:13" ht="12.75" customHeight="1" x14ac:dyDescent="0.15">
      <c r="A973" s="17"/>
      <c r="B973" s="17"/>
      <c r="C973" s="17"/>
      <c r="E973" s="17"/>
      <c r="I973" s="17"/>
      <c r="J973" s="22"/>
      <c r="K973" s="22"/>
      <c r="L973" s="17"/>
      <c r="M973" s="17"/>
    </row>
    <row r="974" spans="1:13" ht="12.75" customHeight="1" x14ac:dyDescent="0.15">
      <c r="A974" s="17"/>
      <c r="B974" s="17"/>
      <c r="C974" s="17"/>
      <c r="E974" s="17"/>
      <c r="I974" s="17"/>
      <c r="J974" s="22"/>
      <c r="K974" s="22"/>
      <c r="L974" s="17"/>
      <c r="M974" s="17"/>
    </row>
    <row r="975" spans="1:13" ht="12.75" customHeight="1" x14ac:dyDescent="0.15">
      <c r="A975" s="17"/>
      <c r="B975" s="17"/>
      <c r="C975" s="17"/>
      <c r="E975" s="17"/>
      <c r="I975" s="17"/>
      <c r="J975" s="22"/>
      <c r="K975" s="22"/>
      <c r="L975" s="17"/>
      <c r="M975" s="17"/>
    </row>
    <row r="976" spans="1:13" ht="12.75" customHeight="1" x14ac:dyDescent="0.15">
      <c r="A976" s="17"/>
      <c r="B976" s="17"/>
      <c r="C976" s="17"/>
      <c r="E976" s="17"/>
      <c r="I976" s="17"/>
      <c r="J976" s="22"/>
      <c r="K976" s="22"/>
      <c r="L976" s="17"/>
      <c r="M976" s="17"/>
    </row>
    <row r="977" spans="1:13" ht="12.75" customHeight="1" x14ac:dyDescent="0.15">
      <c r="A977" s="17"/>
      <c r="B977" s="17"/>
      <c r="C977" s="17"/>
      <c r="E977" s="17"/>
      <c r="I977" s="17"/>
      <c r="J977" s="22"/>
      <c r="K977" s="22"/>
      <c r="L977" s="17"/>
      <c r="M977" s="17"/>
    </row>
    <row r="978" spans="1:13" ht="12.75" customHeight="1" x14ac:dyDescent="0.15">
      <c r="A978" s="17"/>
      <c r="B978" s="17"/>
      <c r="C978" s="17"/>
      <c r="E978" s="17"/>
      <c r="I978" s="17"/>
      <c r="J978" s="22"/>
      <c r="K978" s="22"/>
      <c r="L978" s="17"/>
      <c r="M978" s="17"/>
    </row>
    <row r="979" spans="1:13" ht="12.75" customHeight="1" x14ac:dyDescent="0.15">
      <c r="A979" s="17"/>
      <c r="B979" s="17"/>
      <c r="C979" s="17"/>
      <c r="E979" s="17"/>
      <c r="I979" s="17"/>
      <c r="J979" s="22"/>
      <c r="K979" s="22"/>
      <c r="L979" s="17"/>
      <c r="M979" s="17"/>
    </row>
    <row r="980" spans="1:13" ht="12.75" customHeight="1" x14ac:dyDescent="0.15">
      <c r="A980" s="17"/>
      <c r="B980" s="17"/>
      <c r="C980" s="17"/>
      <c r="E980" s="17"/>
      <c r="I980" s="17"/>
      <c r="J980" s="22"/>
      <c r="K980" s="22"/>
      <c r="L980" s="17"/>
      <c r="M980" s="17"/>
    </row>
    <row r="981" spans="1:13" ht="12.75" customHeight="1" x14ac:dyDescent="0.15">
      <c r="A981" s="17"/>
      <c r="B981" s="17"/>
      <c r="C981" s="17"/>
      <c r="E981" s="17"/>
      <c r="I981" s="17"/>
      <c r="J981" s="22"/>
      <c r="K981" s="22"/>
      <c r="L981" s="17"/>
      <c r="M981" s="17"/>
    </row>
    <row r="982" spans="1:13" ht="12.75" customHeight="1" x14ac:dyDescent="0.15">
      <c r="A982" s="17"/>
      <c r="B982" s="17"/>
      <c r="C982" s="17"/>
      <c r="E982" s="17"/>
      <c r="I982" s="17"/>
      <c r="J982" s="22"/>
      <c r="K982" s="22"/>
      <c r="L982" s="17"/>
      <c r="M982" s="17"/>
    </row>
    <row r="983" spans="1:13" ht="12.75" customHeight="1" x14ac:dyDescent="0.15">
      <c r="A983" s="17"/>
      <c r="B983" s="17"/>
      <c r="C983" s="17"/>
      <c r="E983" s="17"/>
      <c r="I983" s="17"/>
      <c r="J983" s="22"/>
      <c r="K983" s="22"/>
      <c r="L983" s="17"/>
      <c r="M983" s="17"/>
    </row>
    <row r="984" spans="1:13" ht="12.75" customHeight="1" x14ac:dyDescent="0.15">
      <c r="A984" s="17"/>
      <c r="B984" s="17"/>
      <c r="C984" s="17"/>
      <c r="E984" s="17"/>
      <c r="I984" s="17"/>
      <c r="J984" s="22"/>
      <c r="K984" s="22"/>
      <c r="L984" s="17"/>
      <c r="M984" s="17"/>
    </row>
    <row r="985" spans="1:13" ht="12.75" customHeight="1" x14ac:dyDescent="0.15">
      <c r="A985" s="17"/>
      <c r="B985" s="17"/>
      <c r="C985" s="17"/>
      <c r="E985" s="17"/>
      <c r="I985" s="17"/>
      <c r="J985" s="22"/>
      <c r="K985" s="22"/>
      <c r="L985" s="17"/>
      <c r="M985" s="17"/>
    </row>
    <row r="986" spans="1:13" ht="12.75" customHeight="1" x14ac:dyDescent="0.15">
      <c r="A986" s="17"/>
      <c r="B986" s="17"/>
      <c r="C986" s="17"/>
      <c r="E986" s="17"/>
      <c r="I986" s="17"/>
      <c r="J986" s="22"/>
      <c r="K986" s="22"/>
      <c r="L986" s="17"/>
      <c r="M986" s="17"/>
    </row>
    <row r="987" spans="1:13" ht="12.75" customHeight="1" x14ac:dyDescent="0.15">
      <c r="A987" s="17"/>
      <c r="B987" s="17"/>
      <c r="C987" s="17"/>
      <c r="E987" s="17"/>
      <c r="I987" s="17"/>
      <c r="J987" s="22"/>
      <c r="K987" s="22"/>
      <c r="L987" s="17"/>
      <c r="M987" s="17"/>
    </row>
    <row r="988" spans="1:13" ht="12.75" customHeight="1" x14ac:dyDescent="0.15">
      <c r="A988" s="17"/>
      <c r="B988" s="17"/>
      <c r="C988" s="17"/>
      <c r="E988" s="17"/>
      <c r="I988" s="17"/>
      <c r="J988" s="22"/>
      <c r="K988" s="22"/>
      <c r="L988" s="17"/>
      <c r="M988" s="17"/>
    </row>
    <row r="989" spans="1:13" ht="12.75" customHeight="1" x14ac:dyDescent="0.15">
      <c r="A989" s="17"/>
      <c r="B989" s="17"/>
      <c r="C989" s="17"/>
      <c r="E989" s="17"/>
      <c r="I989" s="17"/>
      <c r="J989" s="22"/>
      <c r="K989" s="22"/>
      <c r="L989" s="17"/>
      <c r="M989" s="17"/>
    </row>
    <row r="990" spans="1:13" ht="12.75" customHeight="1" x14ac:dyDescent="0.15">
      <c r="A990" s="17"/>
      <c r="B990" s="17"/>
      <c r="C990" s="17"/>
      <c r="E990" s="17"/>
      <c r="I990" s="17"/>
      <c r="J990" s="22"/>
      <c r="K990" s="22"/>
      <c r="L990" s="17"/>
      <c r="M990" s="17"/>
    </row>
    <row r="991" spans="1:13" ht="12.75" customHeight="1" x14ac:dyDescent="0.15">
      <c r="A991" s="17"/>
      <c r="B991" s="17"/>
      <c r="C991" s="17"/>
      <c r="E991" s="17"/>
      <c r="I991" s="17"/>
      <c r="J991" s="22"/>
      <c r="K991" s="22"/>
      <c r="L991" s="17"/>
      <c r="M991" s="17"/>
    </row>
    <row r="992" spans="1:13" ht="12.75" customHeight="1" x14ac:dyDescent="0.15">
      <c r="A992" s="17"/>
      <c r="B992" s="17"/>
      <c r="C992" s="17"/>
      <c r="E992" s="17"/>
      <c r="I992" s="17"/>
      <c r="J992" s="22"/>
      <c r="K992" s="22"/>
      <c r="L992" s="17"/>
      <c r="M992" s="17"/>
    </row>
    <row r="993" spans="1:13" ht="12.75" customHeight="1" x14ac:dyDescent="0.15">
      <c r="A993" s="17"/>
      <c r="B993" s="17"/>
      <c r="C993" s="17"/>
      <c r="E993" s="17"/>
      <c r="I993" s="17"/>
      <c r="J993" s="22"/>
      <c r="K993" s="22"/>
      <c r="L993" s="17"/>
      <c r="M993" s="17"/>
    </row>
    <row r="994" spans="1:13" ht="12.75" customHeight="1" x14ac:dyDescent="0.15">
      <c r="A994" s="17"/>
      <c r="B994" s="17"/>
      <c r="C994" s="17"/>
      <c r="E994" s="17"/>
      <c r="I994" s="17"/>
      <c r="J994" s="22"/>
      <c r="K994" s="22"/>
      <c r="L994" s="17"/>
      <c r="M994" s="17"/>
    </row>
    <row r="995" spans="1:13" ht="12.75" customHeight="1" x14ac:dyDescent="0.15">
      <c r="A995" s="17"/>
      <c r="B995" s="17"/>
      <c r="C995" s="17"/>
      <c r="E995" s="17"/>
      <c r="I995" s="17"/>
      <c r="J995" s="22"/>
      <c r="K995" s="22"/>
      <c r="L995" s="17"/>
      <c r="M995" s="17"/>
    </row>
    <row r="996" spans="1:13" ht="12.75" customHeight="1" x14ac:dyDescent="0.15">
      <c r="A996" s="17"/>
      <c r="B996" s="17"/>
      <c r="C996" s="17"/>
      <c r="E996" s="17"/>
      <c r="I996" s="17"/>
      <c r="J996" s="22"/>
      <c r="K996" s="22"/>
      <c r="L996" s="17"/>
      <c r="M996" s="17"/>
    </row>
    <row r="997" spans="1:13" ht="12.75" customHeight="1" x14ac:dyDescent="0.15">
      <c r="A997" s="17"/>
      <c r="B997" s="17"/>
      <c r="C997" s="17"/>
      <c r="E997" s="17"/>
      <c r="I997" s="17"/>
      <c r="J997" s="22"/>
      <c r="K997" s="22"/>
      <c r="L997" s="17"/>
      <c r="M997" s="17"/>
    </row>
    <row r="998" spans="1:13" ht="12.75" customHeight="1" x14ac:dyDescent="0.15">
      <c r="A998" s="17"/>
      <c r="B998" s="17"/>
      <c r="C998" s="17"/>
      <c r="E998" s="17"/>
      <c r="I998" s="17"/>
      <c r="J998" s="22"/>
      <c r="K998" s="22"/>
      <c r="L998" s="17"/>
      <c r="M998" s="17"/>
    </row>
  </sheetData>
  <autoFilter ref="A1:K1" xr:uid="{00000000-0009-0000-0000-000005000000}"/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 xr3:uid="{9B253EF2-77E0-53E3-AE26-4D66ECD923F3}"/>
  </sheetViews>
  <sheetFormatPr defaultColWidth="14.42578125" defaultRowHeight="15" customHeight="1" x14ac:dyDescent="0.15"/>
  <cols>
    <col min="1" max="1" width="132.83203125" customWidth="1"/>
    <col min="2" max="26" width="7.953125" customWidth="1"/>
  </cols>
  <sheetData>
    <row r="1" spans="1:1" ht="12.75" customHeight="1" x14ac:dyDescent="0.15">
      <c r="A1" s="17"/>
    </row>
    <row r="2" spans="1:1" ht="41.25" customHeight="1" x14ac:dyDescent="0.15">
      <c r="A2" s="40" t="str">
        <f>HYPERLINK("http://forum.gruppoesperti.it/","Algoritmo Fantacalcio 2016 è un esclusiva di: http://forum.gruppoesperti.it/")</f>
        <v>Algoritmo Fantacalcio 2016 è un esclusiva di: http://forum.gruppoesperti.it/</v>
      </c>
    </row>
    <row r="3" spans="1:1" ht="12.75" customHeight="1" x14ac:dyDescent="0.15">
      <c r="A3" s="17"/>
    </row>
    <row r="4" spans="1:1" ht="12.75" customHeight="1" x14ac:dyDescent="0.15">
      <c r="A4" s="17"/>
    </row>
    <row r="5" spans="1:1" ht="12.75" customHeight="1" x14ac:dyDescent="0.15">
      <c r="A5" s="17"/>
    </row>
    <row r="6" spans="1:1" ht="12.75" customHeight="1" x14ac:dyDescent="0.15">
      <c r="A6" s="41" t="str">
        <f>HYPERLINK("http://myfreecopyright.com/","Il File che stai utilizzando è coperto da un doppio Copyright – Il File è registrato negli archivi della https://www.safecreative.org/work/1608098599896")</f>
        <v>Il File che stai utilizzando è coperto da un doppio Copyright – Il File è registrato negli archivi della https://www.safecreative.org/work/1608098599896</v>
      </c>
    </row>
    <row r="7" spans="1:1" ht="12.75" customHeight="1" x14ac:dyDescent="0.15">
      <c r="A7" s="17"/>
    </row>
    <row r="8" spans="1:1" ht="12.75" customHeight="1" x14ac:dyDescent="0.15">
      <c r="A8" s="17"/>
    </row>
    <row r="9" spans="1:1" ht="12.75" customHeight="1" x14ac:dyDescent="0.15">
      <c r="A9" s="17"/>
    </row>
    <row r="10" spans="1:1" ht="12.75" customHeight="1" x14ac:dyDescent="0.15">
      <c r="A10" s="17"/>
    </row>
    <row r="11" spans="1:1" ht="12.75" customHeight="1" x14ac:dyDescent="0.15">
      <c r="A11" s="17"/>
    </row>
    <row r="12" spans="1:1" ht="12.75" customHeight="1" x14ac:dyDescent="0.15">
      <c r="A12" s="17"/>
    </row>
    <row r="13" spans="1:1" ht="12.75" customHeight="1" x14ac:dyDescent="0.15">
      <c r="A13" s="17"/>
    </row>
    <row r="14" spans="1:1" ht="12.75" customHeight="1" x14ac:dyDescent="0.15">
      <c r="A14" s="17"/>
    </row>
    <row r="15" spans="1:1" ht="12.75" customHeight="1" x14ac:dyDescent="0.15">
      <c r="A15" s="17"/>
    </row>
    <row r="16" spans="1:1" ht="12.75" customHeight="1" x14ac:dyDescent="0.15">
      <c r="A16" s="17"/>
    </row>
    <row r="17" spans="1:1" ht="12.75" customHeight="1" x14ac:dyDescent="0.15">
      <c r="A17" s="17"/>
    </row>
    <row r="18" spans="1:1" ht="12.75" customHeight="1" x14ac:dyDescent="0.15">
      <c r="A18" s="42" t="s">
        <v>525</v>
      </c>
    </row>
    <row r="19" spans="1:1" ht="12.75" customHeight="1" x14ac:dyDescent="0.15">
      <c r="A19" s="12" t="s">
        <v>526</v>
      </c>
    </row>
    <row r="20" spans="1:1" ht="12.75" customHeight="1" x14ac:dyDescent="0.15">
      <c r="A20" s="12" t="s">
        <v>529</v>
      </c>
    </row>
    <row r="21" spans="1:1" ht="12.75" customHeight="1" x14ac:dyDescent="0.15">
      <c r="A21" s="12" t="s">
        <v>530</v>
      </c>
    </row>
    <row r="22" spans="1:1" ht="12.75" customHeight="1" x14ac:dyDescent="0.15">
      <c r="A22" s="12" t="s">
        <v>531</v>
      </c>
    </row>
    <row r="23" spans="1:1" ht="12.75" customHeight="1" x14ac:dyDescent="0.15">
      <c r="A23" s="12" t="s">
        <v>532</v>
      </c>
    </row>
    <row r="24" spans="1:1" ht="12.75" customHeight="1" x14ac:dyDescent="0.15">
      <c r="A24" s="12"/>
    </row>
    <row r="25" spans="1:1" ht="12.75" customHeight="1" x14ac:dyDescent="0.15">
      <c r="A25" s="12" t="s">
        <v>533</v>
      </c>
    </row>
    <row r="26" spans="1:1" ht="12.75" customHeight="1" x14ac:dyDescent="0.15">
      <c r="A26" s="12" t="s">
        <v>534</v>
      </c>
    </row>
    <row r="27" spans="1:1" ht="12.75" customHeight="1" x14ac:dyDescent="0.15">
      <c r="A27" s="12" t="s">
        <v>535</v>
      </c>
    </row>
    <row r="28" spans="1:1" ht="12.75" customHeight="1" x14ac:dyDescent="0.15">
      <c r="A28" s="12" t="s">
        <v>536</v>
      </c>
    </row>
    <row r="29" spans="1:1" ht="12.75" customHeight="1" x14ac:dyDescent="0.15">
      <c r="A29" s="12" t="s">
        <v>537</v>
      </c>
    </row>
    <row r="30" spans="1:1" ht="12.75" customHeight="1" x14ac:dyDescent="0.15">
      <c r="A30" s="17"/>
    </row>
    <row r="31" spans="1:1" ht="12.75" customHeight="1" x14ac:dyDescent="0.15">
      <c r="A31" s="17"/>
    </row>
    <row r="32" spans="1:1" ht="12.75" customHeight="1" x14ac:dyDescent="0.15">
      <c r="A32" s="17"/>
    </row>
    <row r="33" spans="1:1" ht="12.75" customHeight="1" x14ac:dyDescent="0.15">
      <c r="A33" s="17"/>
    </row>
    <row r="34" spans="1:1" ht="12.75" customHeight="1" x14ac:dyDescent="0.15">
      <c r="A34" s="17"/>
    </row>
    <row r="35" spans="1:1" ht="12.75" customHeight="1" x14ac:dyDescent="0.15">
      <c r="A35" s="17"/>
    </row>
    <row r="36" spans="1:1" ht="12.75" customHeight="1" x14ac:dyDescent="0.15">
      <c r="A36" s="17"/>
    </row>
    <row r="37" spans="1:1" ht="12.75" customHeight="1" x14ac:dyDescent="0.15">
      <c r="A37" s="17"/>
    </row>
    <row r="38" spans="1:1" ht="12.75" customHeight="1" x14ac:dyDescent="0.15">
      <c r="A38" s="17"/>
    </row>
    <row r="39" spans="1:1" ht="12.75" customHeight="1" x14ac:dyDescent="0.15">
      <c r="A39" s="17"/>
    </row>
    <row r="40" spans="1:1" ht="12.75" customHeight="1" x14ac:dyDescent="0.15">
      <c r="A40" s="17"/>
    </row>
    <row r="41" spans="1:1" ht="12.75" customHeight="1" x14ac:dyDescent="0.15">
      <c r="A41" s="17"/>
    </row>
    <row r="42" spans="1:1" ht="12.75" customHeight="1" x14ac:dyDescent="0.15">
      <c r="A42" s="17"/>
    </row>
    <row r="43" spans="1:1" ht="12.75" customHeight="1" x14ac:dyDescent="0.15">
      <c r="A43" s="17"/>
    </row>
    <row r="44" spans="1:1" ht="12.75" customHeight="1" x14ac:dyDescent="0.15">
      <c r="A44" s="17"/>
    </row>
    <row r="45" spans="1:1" ht="12.75" customHeight="1" x14ac:dyDescent="0.15">
      <c r="A45" s="17"/>
    </row>
    <row r="46" spans="1:1" ht="12.75" customHeight="1" x14ac:dyDescent="0.15">
      <c r="A46" s="17"/>
    </row>
    <row r="47" spans="1:1" ht="12.75" customHeight="1" x14ac:dyDescent="0.15">
      <c r="A47" s="17"/>
    </row>
    <row r="48" spans="1:1" ht="12.75" customHeight="1" x14ac:dyDescent="0.15">
      <c r="A48" s="17"/>
    </row>
    <row r="49" spans="1:1" ht="12.75" customHeight="1" x14ac:dyDescent="0.15">
      <c r="A49" s="17"/>
    </row>
    <row r="50" spans="1:1" ht="12.75" customHeight="1" x14ac:dyDescent="0.15">
      <c r="A50" s="17"/>
    </row>
    <row r="51" spans="1:1" ht="12.75" customHeight="1" x14ac:dyDescent="0.15">
      <c r="A51" s="17"/>
    </row>
    <row r="52" spans="1:1" ht="12.75" customHeight="1" x14ac:dyDescent="0.15">
      <c r="A52" s="17"/>
    </row>
    <row r="53" spans="1:1" ht="12.75" customHeight="1" x14ac:dyDescent="0.15">
      <c r="A53" s="17"/>
    </row>
    <row r="54" spans="1:1" ht="12.75" customHeight="1" x14ac:dyDescent="0.15">
      <c r="A54" s="17"/>
    </row>
    <row r="55" spans="1:1" ht="12.75" customHeight="1" x14ac:dyDescent="0.15">
      <c r="A55" s="17"/>
    </row>
    <row r="56" spans="1:1" ht="12.75" customHeight="1" x14ac:dyDescent="0.15">
      <c r="A56" s="17"/>
    </row>
    <row r="57" spans="1:1" ht="12.75" customHeight="1" x14ac:dyDescent="0.15">
      <c r="A57" s="17"/>
    </row>
    <row r="58" spans="1:1" ht="12.75" customHeight="1" x14ac:dyDescent="0.15">
      <c r="A58" s="17"/>
    </row>
    <row r="59" spans="1:1" ht="12.75" customHeight="1" x14ac:dyDescent="0.15">
      <c r="A59" s="17"/>
    </row>
    <row r="60" spans="1:1" ht="12.75" customHeight="1" x14ac:dyDescent="0.15">
      <c r="A60" s="17"/>
    </row>
    <row r="61" spans="1:1" ht="12.75" customHeight="1" x14ac:dyDescent="0.15">
      <c r="A61" s="17"/>
    </row>
    <row r="62" spans="1:1" ht="12.75" customHeight="1" x14ac:dyDescent="0.15">
      <c r="A62" s="17"/>
    </row>
    <row r="63" spans="1:1" ht="12.75" customHeight="1" x14ac:dyDescent="0.15">
      <c r="A63" s="17"/>
    </row>
    <row r="64" spans="1:1" ht="12.75" customHeight="1" x14ac:dyDescent="0.15">
      <c r="A64" s="17"/>
    </row>
    <row r="65" spans="1:1" ht="12.75" customHeight="1" x14ac:dyDescent="0.15">
      <c r="A65" s="17"/>
    </row>
    <row r="66" spans="1:1" ht="12.75" customHeight="1" x14ac:dyDescent="0.15">
      <c r="A66" s="17"/>
    </row>
    <row r="67" spans="1:1" ht="12.75" customHeight="1" x14ac:dyDescent="0.15">
      <c r="A67" s="17"/>
    </row>
    <row r="68" spans="1:1" ht="12.75" customHeight="1" x14ac:dyDescent="0.15">
      <c r="A68" s="17"/>
    </row>
    <row r="69" spans="1:1" ht="12.75" customHeight="1" x14ac:dyDescent="0.15">
      <c r="A69" s="17"/>
    </row>
    <row r="70" spans="1:1" ht="12.75" customHeight="1" x14ac:dyDescent="0.15">
      <c r="A70" s="17"/>
    </row>
    <row r="71" spans="1:1" ht="12.75" customHeight="1" x14ac:dyDescent="0.15">
      <c r="A71" s="17"/>
    </row>
    <row r="72" spans="1:1" ht="12.75" customHeight="1" x14ac:dyDescent="0.15">
      <c r="A72" s="17"/>
    </row>
    <row r="73" spans="1:1" ht="12.75" customHeight="1" x14ac:dyDescent="0.15">
      <c r="A73" s="17"/>
    </row>
    <row r="74" spans="1:1" ht="12.75" customHeight="1" x14ac:dyDescent="0.15">
      <c r="A74" s="17"/>
    </row>
    <row r="75" spans="1:1" ht="12.75" customHeight="1" x14ac:dyDescent="0.15">
      <c r="A75" s="17"/>
    </row>
    <row r="76" spans="1:1" ht="12.75" customHeight="1" x14ac:dyDescent="0.15">
      <c r="A76" s="17"/>
    </row>
    <row r="77" spans="1:1" ht="12.75" customHeight="1" x14ac:dyDescent="0.15">
      <c r="A77" s="17"/>
    </row>
    <row r="78" spans="1:1" ht="12.75" customHeight="1" x14ac:dyDescent="0.15">
      <c r="A78" s="17"/>
    </row>
    <row r="79" spans="1:1" ht="12.75" customHeight="1" x14ac:dyDescent="0.15">
      <c r="A79" s="17"/>
    </row>
    <row r="80" spans="1:1" ht="12.75" customHeight="1" x14ac:dyDescent="0.15">
      <c r="A80" s="17"/>
    </row>
    <row r="81" spans="1:1" ht="12.75" customHeight="1" x14ac:dyDescent="0.15">
      <c r="A81" s="17"/>
    </row>
    <row r="82" spans="1:1" ht="12.75" customHeight="1" x14ac:dyDescent="0.15">
      <c r="A82" s="17"/>
    </row>
    <row r="83" spans="1:1" ht="12.75" customHeight="1" x14ac:dyDescent="0.15">
      <c r="A83" s="17"/>
    </row>
    <row r="84" spans="1:1" ht="12.75" customHeight="1" x14ac:dyDescent="0.15">
      <c r="A84" s="17"/>
    </row>
    <row r="85" spans="1:1" ht="12.75" customHeight="1" x14ac:dyDescent="0.15">
      <c r="A85" s="17"/>
    </row>
    <row r="86" spans="1:1" ht="12.75" customHeight="1" x14ac:dyDescent="0.15">
      <c r="A86" s="17"/>
    </row>
    <row r="87" spans="1:1" ht="12.75" customHeight="1" x14ac:dyDescent="0.15">
      <c r="A87" s="17"/>
    </row>
    <row r="88" spans="1:1" ht="12.75" customHeight="1" x14ac:dyDescent="0.15">
      <c r="A88" s="17"/>
    </row>
    <row r="89" spans="1:1" ht="12.75" customHeight="1" x14ac:dyDescent="0.15">
      <c r="A89" s="17"/>
    </row>
    <row r="90" spans="1:1" ht="12.75" customHeight="1" x14ac:dyDescent="0.15">
      <c r="A90" s="17"/>
    </row>
    <row r="91" spans="1:1" ht="12.75" customHeight="1" x14ac:dyDescent="0.15">
      <c r="A91" s="17"/>
    </row>
    <row r="92" spans="1:1" ht="12.75" customHeight="1" x14ac:dyDescent="0.15">
      <c r="A92" s="17"/>
    </row>
    <row r="93" spans="1:1" ht="12.75" customHeight="1" x14ac:dyDescent="0.15">
      <c r="A93" s="17"/>
    </row>
    <row r="94" spans="1:1" ht="12.75" customHeight="1" x14ac:dyDescent="0.15">
      <c r="A94" s="17"/>
    </row>
    <row r="95" spans="1:1" ht="12.75" customHeight="1" x14ac:dyDescent="0.15">
      <c r="A95" s="17"/>
    </row>
    <row r="96" spans="1:1" ht="12.75" customHeight="1" x14ac:dyDescent="0.15">
      <c r="A96" s="17"/>
    </row>
    <row r="97" spans="1:1" ht="12.75" customHeight="1" x14ac:dyDescent="0.15">
      <c r="A97" s="17"/>
    </row>
    <row r="98" spans="1:1" ht="12.75" customHeight="1" x14ac:dyDescent="0.15">
      <c r="A98" s="17"/>
    </row>
    <row r="99" spans="1:1" ht="12.75" customHeight="1" x14ac:dyDescent="0.15">
      <c r="A99" s="17"/>
    </row>
    <row r="100" spans="1:1" ht="12.75" customHeight="1" x14ac:dyDescent="0.15">
      <c r="A100" s="17"/>
    </row>
    <row r="101" spans="1:1" ht="12.75" customHeight="1" x14ac:dyDescent="0.15">
      <c r="A101" s="17"/>
    </row>
    <row r="102" spans="1:1" ht="12.75" customHeight="1" x14ac:dyDescent="0.15">
      <c r="A102" s="17"/>
    </row>
    <row r="103" spans="1:1" ht="12.75" customHeight="1" x14ac:dyDescent="0.15">
      <c r="A103" s="17"/>
    </row>
    <row r="104" spans="1:1" ht="12.75" customHeight="1" x14ac:dyDescent="0.15">
      <c r="A104" s="17"/>
    </row>
    <row r="105" spans="1:1" ht="12.75" customHeight="1" x14ac:dyDescent="0.15">
      <c r="A105" s="17"/>
    </row>
    <row r="106" spans="1:1" ht="12.75" customHeight="1" x14ac:dyDescent="0.15">
      <c r="A106" s="17"/>
    </row>
    <row r="107" spans="1:1" ht="12.75" customHeight="1" x14ac:dyDescent="0.15">
      <c r="A107" s="17"/>
    </row>
    <row r="108" spans="1:1" ht="12.75" customHeight="1" x14ac:dyDescent="0.15">
      <c r="A108" s="17"/>
    </row>
    <row r="109" spans="1:1" ht="12.75" customHeight="1" x14ac:dyDescent="0.15">
      <c r="A109" s="17"/>
    </row>
    <row r="110" spans="1:1" ht="12.75" customHeight="1" x14ac:dyDescent="0.15">
      <c r="A110" s="17"/>
    </row>
    <row r="111" spans="1:1" ht="12.75" customHeight="1" x14ac:dyDescent="0.15">
      <c r="A111" s="17"/>
    </row>
    <row r="112" spans="1:1" ht="12.75" customHeight="1" x14ac:dyDescent="0.15">
      <c r="A112" s="17"/>
    </row>
    <row r="113" spans="1:1" ht="12.75" customHeight="1" x14ac:dyDescent="0.15">
      <c r="A113" s="17"/>
    </row>
    <row r="114" spans="1:1" ht="12.75" customHeight="1" x14ac:dyDescent="0.15">
      <c r="A114" s="17"/>
    </row>
    <row r="115" spans="1:1" ht="12.75" customHeight="1" x14ac:dyDescent="0.15">
      <c r="A115" s="17"/>
    </row>
    <row r="116" spans="1:1" ht="12.75" customHeight="1" x14ac:dyDescent="0.15">
      <c r="A116" s="17"/>
    </row>
    <row r="117" spans="1:1" ht="12.75" customHeight="1" x14ac:dyDescent="0.15">
      <c r="A117" s="17"/>
    </row>
    <row r="118" spans="1:1" ht="12.75" customHeight="1" x14ac:dyDescent="0.15">
      <c r="A118" s="17"/>
    </row>
    <row r="119" spans="1:1" ht="12.75" customHeight="1" x14ac:dyDescent="0.15">
      <c r="A119" s="17"/>
    </row>
    <row r="120" spans="1:1" ht="12.75" customHeight="1" x14ac:dyDescent="0.15">
      <c r="A120" s="17"/>
    </row>
    <row r="121" spans="1:1" ht="12.75" customHeight="1" x14ac:dyDescent="0.15">
      <c r="A121" s="17"/>
    </row>
    <row r="122" spans="1:1" ht="12.75" customHeight="1" x14ac:dyDescent="0.15">
      <c r="A122" s="17"/>
    </row>
    <row r="123" spans="1:1" ht="12.75" customHeight="1" x14ac:dyDescent="0.15">
      <c r="A123" s="17"/>
    </row>
    <row r="124" spans="1:1" ht="12.75" customHeight="1" x14ac:dyDescent="0.15">
      <c r="A124" s="17"/>
    </row>
    <row r="125" spans="1:1" ht="12.75" customHeight="1" x14ac:dyDescent="0.15">
      <c r="A125" s="17"/>
    </row>
    <row r="126" spans="1:1" ht="12.75" customHeight="1" x14ac:dyDescent="0.15">
      <c r="A126" s="17"/>
    </row>
    <row r="127" spans="1:1" ht="12.75" customHeight="1" x14ac:dyDescent="0.15">
      <c r="A127" s="17"/>
    </row>
    <row r="128" spans="1:1" ht="12.75" customHeight="1" x14ac:dyDescent="0.15">
      <c r="A128" s="17"/>
    </row>
    <row r="129" spans="1:1" ht="12.75" customHeight="1" x14ac:dyDescent="0.15">
      <c r="A129" s="17"/>
    </row>
    <row r="130" spans="1:1" ht="12.75" customHeight="1" x14ac:dyDescent="0.15">
      <c r="A130" s="17"/>
    </row>
    <row r="131" spans="1:1" ht="12.75" customHeight="1" x14ac:dyDescent="0.15">
      <c r="A131" s="17"/>
    </row>
    <row r="132" spans="1:1" ht="12.75" customHeight="1" x14ac:dyDescent="0.15">
      <c r="A132" s="17"/>
    </row>
    <row r="133" spans="1:1" ht="12.75" customHeight="1" x14ac:dyDescent="0.15">
      <c r="A133" s="17"/>
    </row>
    <row r="134" spans="1:1" ht="12.75" customHeight="1" x14ac:dyDescent="0.15">
      <c r="A134" s="17"/>
    </row>
    <row r="135" spans="1:1" ht="12.75" customHeight="1" x14ac:dyDescent="0.15">
      <c r="A135" s="17"/>
    </row>
    <row r="136" spans="1:1" ht="12.75" customHeight="1" x14ac:dyDescent="0.15">
      <c r="A136" s="17"/>
    </row>
    <row r="137" spans="1:1" ht="12.75" customHeight="1" x14ac:dyDescent="0.15">
      <c r="A137" s="17"/>
    </row>
    <row r="138" spans="1:1" ht="12.75" customHeight="1" x14ac:dyDescent="0.15">
      <c r="A138" s="17"/>
    </row>
    <row r="139" spans="1:1" ht="12.75" customHeight="1" x14ac:dyDescent="0.15">
      <c r="A139" s="17"/>
    </row>
    <row r="140" spans="1:1" ht="12.75" customHeight="1" x14ac:dyDescent="0.15">
      <c r="A140" s="17"/>
    </row>
    <row r="141" spans="1:1" ht="12.75" customHeight="1" x14ac:dyDescent="0.15">
      <c r="A141" s="17"/>
    </row>
    <row r="142" spans="1:1" ht="12.75" customHeight="1" x14ac:dyDescent="0.15">
      <c r="A142" s="17"/>
    </row>
    <row r="143" spans="1:1" ht="12.75" customHeight="1" x14ac:dyDescent="0.15">
      <c r="A143" s="17"/>
    </row>
    <row r="144" spans="1:1" ht="12.75" customHeight="1" x14ac:dyDescent="0.15">
      <c r="A144" s="17"/>
    </row>
    <row r="145" spans="1:1" ht="12.75" customHeight="1" x14ac:dyDescent="0.15">
      <c r="A145" s="17"/>
    </row>
    <row r="146" spans="1:1" ht="12.75" customHeight="1" x14ac:dyDescent="0.15">
      <c r="A146" s="17"/>
    </row>
    <row r="147" spans="1:1" ht="12.75" customHeight="1" x14ac:dyDescent="0.15">
      <c r="A147" s="17"/>
    </row>
    <row r="148" spans="1:1" ht="12.75" customHeight="1" x14ac:dyDescent="0.15">
      <c r="A148" s="17"/>
    </row>
    <row r="149" spans="1:1" ht="12.75" customHeight="1" x14ac:dyDescent="0.15">
      <c r="A149" s="17"/>
    </row>
    <row r="150" spans="1:1" ht="12.75" customHeight="1" x14ac:dyDescent="0.15">
      <c r="A150" s="17"/>
    </row>
    <row r="151" spans="1:1" ht="12.75" customHeight="1" x14ac:dyDescent="0.15">
      <c r="A151" s="17"/>
    </row>
    <row r="152" spans="1:1" ht="12.75" customHeight="1" x14ac:dyDescent="0.15">
      <c r="A152" s="17"/>
    </row>
    <row r="153" spans="1:1" ht="12.75" customHeight="1" x14ac:dyDescent="0.15">
      <c r="A153" s="17"/>
    </row>
    <row r="154" spans="1:1" ht="12.75" customHeight="1" x14ac:dyDescent="0.15">
      <c r="A154" s="17"/>
    </row>
    <row r="155" spans="1:1" ht="12.75" customHeight="1" x14ac:dyDescent="0.15">
      <c r="A155" s="17"/>
    </row>
    <row r="156" spans="1:1" ht="12.75" customHeight="1" x14ac:dyDescent="0.15">
      <c r="A156" s="17"/>
    </row>
    <row r="157" spans="1:1" ht="12.75" customHeight="1" x14ac:dyDescent="0.15">
      <c r="A157" s="17"/>
    </row>
    <row r="158" spans="1:1" ht="12.75" customHeight="1" x14ac:dyDescent="0.15">
      <c r="A158" s="17"/>
    </row>
    <row r="159" spans="1:1" ht="12.75" customHeight="1" x14ac:dyDescent="0.15">
      <c r="A159" s="17"/>
    </row>
    <row r="160" spans="1:1" ht="12.75" customHeight="1" x14ac:dyDescent="0.15">
      <c r="A160" s="17"/>
    </row>
    <row r="161" spans="1:1" ht="12.75" customHeight="1" x14ac:dyDescent="0.15">
      <c r="A161" s="17"/>
    </row>
    <row r="162" spans="1:1" ht="12.75" customHeight="1" x14ac:dyDescent="0.15">
      <c r="A162" s="17"/>
    </row>
    <row r="163" spans="1:1" ht="12.75" customHeight="1" x14ac:dyDescent="0.15">
      <c r="A163" s="17"/>
    </row>
    <row r="164" spans="1:1" ht="12.75" customHeight="1" x14ac:dyDescent="0.15">
      <c r="A164" s="17"/>
    </row>
    <row r="165" spans="1:1" ht="12.75" customHeight="1" x14ac:dyDescent="0.15">
      <c r="A165" s="17"/>
    </row>
    <row r="166" spans="1:1" ht="12.75" customHeight="1" x14ac:dyDescent="0.15">
      <c r="A166" s="17"/>
    </row>
    <row r="167" spans="1:1" ht="12.75" customHeight="1" x14ac:dyDescent="0.15">
      <c r="A167" s="17"/>
    </row>
    <row r="168" spans="1:1" ht="12.75" customHeight="1" x14ac:dyDescent="0.15">
      <c r="A168" s="17"/>
    </row>
    <row r="169" spans="1:1" ht="12.75" customHeight="1" x14ac:dyDescent="0.15">
      <c r="A169" s="17"/>
    </row>
    <row r="170" spans="1:1" ht="12.75" customHeight="1" x14ac:dyDescent="0.15">
      <c r="A170" s="17"/>
    </row>
    <row r="171" spans="1:1" ht="12.75" customHeight="1" x14ac:dyDescent="0.15">
      <c r="A171" s="17"/>
    </row>
    <row r="172" spans="1:1" ht="12.75" customHeight="1" x14ac:dyDescent="0.15">
      <c r="A172" s="17"/>
    </row>
    <row r="173" spans="1:1" ht="12.75" customHeight="1" x14ac:dyDescent="0.15">
      <c r="A173" s="17"/>
    </row>
    <row r="174" spans="1:1" ht="12.75" customHeight="1" x14ac:dyDescent="0.15">
      <c r="A174" s="17"/>
    </row>
    <row r="175" spans="1:1" ht="12.75" customHeight="1" x14ac:dyDescent="0.15">
      <c r="A175" s="17"/>
    </row>
    <row r="176" spans="1:1" ht="12.75" customHeight="1" x14ac:dyDescent="0.15">
      <c r="A176" s="17"/>
    </row>
    <row r="177" spans="1:1" ht="12.75" customHeight="1" x14ac:dyDescent="0.15">
      <c r="A177" s="17"/>
    </row>
    <row r="178" spans="1:1" ht="12.75" customHeight="1" x14ac:dyDescent="0.15">
      <c r="A178" s="17"/>
    </row>
    <row r="179" spans="1:1" ht="12.75" customHeight="1" x14ac:dyDescent="0.15">
      <c r="A179" s="17"/>
    </row>
    <row r="180" spans="1:1" ht="12.75" customHeight="1" x14ac:dyDescent="0.15">
      <c r="A180" s="17"/>
    </row>
    <row r="181" spans="1:1" ht="12.75" customHeight="1" x14ac:dyDescent="0.15">
      <c r="A181" s="17"/>
    </row>
    <row r="182" spans="1:1" ht="12.75" customHeight="1" x14ac:dyDescent="0.15">
      <c r="A182" s="17"/>
    </row>
    <row r="183" spans="1:1" ht="12.75" customHeight="1" x14ac:dyDescent="0.15">
      <c r="A183" s="17"/>
    </row>
    <row r="184" spans="1:1" ht="12.75" customHeight="1" x14ac:dyDescent="0.15">
      <c r="A184" s="17"/>
    </row>
    <row r="185" spans="1:1" ht="12.75" customHeight="1" x14ac:dyDescent="0.15">
      <c r="A185" s="17"/>
    </row>
    <row r="186" spans="1:1" ht="12.75" customHeight="1" x14ac:dyDescent="0.15">
      <c r="A186" s="17"/>
    </row>
    <row r="187" spans="1:1" ht="12.75" customHeight="1" x14ac:dyDescent="0.15">
      <c r="A187" s="17"/>
    </row>
    <row r="188" spans="1:1" ht="12.75" customHeight="1" x14ac:dyDescent="0.15">
      <c r="A188" s="17"/>
    </row>
    <row r="189" spans="1:1" ht="12.75" customHeight="1" x14ac:dyDescent="0.15">
      <c r="A189" s="17"/>
    </row>
    <row r="190" spans="1:1" ht="12.75" customHeight="1" x14ac:dyDescent="0.15">
      <c r="A190" s="17"/>
    </row>
    <row r="191" spans="1:1" ht="12.75" customHeight="1" x14ac:dyDescent="0.15">
      <c r="A191" s="17"/>
    </row>
    <row r="192" spans="1:1" ht="12.75" customHeight="1" x14ac:dyDescent="0.15">
      <c r="A192" s="17"/>
    </row>
    <row r="193" spans="1:1" ht="12.75" customHeight="1" x14ac:dyDescent="0.15">
      <c r="A193" s="17"/>
    </row>
    <row r="194" spans="1:1" ht="12.75" customHeight="1" x14ac:dyDescent="0.15">
      <c r="A194" s="17"/>
    </row>
    <row r="195" spans="1:1" ht="12.75" customHeight="1" x14ac:dyDescent="0.15">
      <c r="A195" s="17"/>
    </row>
    <row r="196" spans="1:1" ht="12.75" customHeight="1" x14ac:dyDescent="0.15">
      <c r="A196" s="17"/>
    </row>
    <row r="197" spans="1:1" ht="12.75" customHeight="1" x14ac:dyDescent="0.15">
      <c r="A197" s="17"/>
    </row>
    <row r="198" spans="1:1" ht="12.75" customHeight="1" x14ac:dyDescent="0.15">
      <c r="A198" s="17"/>
    </row>
    <row r="199" spans="1:1" ht="12.75" customHeight="1" x14ac:dyDescent="0.15">
      <c r="A199" s="17"/>
    </row>
    <row r="200" spans="1:1" ht="12.75" customHeight="1" x14ac:dyDescent="0.15">
      <c r="A200" s="17"/>
    </row>
    <row r="201" spans="1:1" ht="12.75" customHeight="1" x14ac:dyDescent="0.15">
      <c r="A201" s="17"/>
    </row>
    <row r="202" spans="1:1" ht="12.75" customHeight="1" x14ac:dyDescent="0.15">
      <c r="A202" s="17"/>
    </row>
    <row r="203" spans="1:1" ht="12.75" customHeight="1" x14ac:dyDescent="0.15">
      <c r="A203" s="17"/>
    </row>
    <row r="204" spans="1:1" ht="12.75" customHeight="1" x14ac:dyDescent="0.15">
      <c r="A204" s="17"/>
    </row>
    <row r="205" spans="1:1" ht="12.75" customHeight="1" x14ac:dyDescent="0.15">
      <c r="A205" s="17"/>
    </row>
    <row r="206" spans="1:1" ht="12.75" customHeight="1" x14ac:dyDescent="0.15">
      <c r="A206" s="17"/>
    </row>
    <row r="207" spans="1:1" ht="12.75" customHeight="1" x14ac:dyDescent="0.15">
      <c r="A207" s="17"/>
    </row>
    <row r="208" spans="1:1" ht="12.75" customHeight="1" x14ac:dyDescent="0.15">
      <c r="A208" s="17"/>
    </row>
    <row r="209" spans="1:1" ht="12.75" customHeight="1" x14ac:dyDescent="0.15">
      <c r="A209" s="17"/>
    </row>
    <row r="210" spans="1:1" ht="12.75" customHeight="1" x14ac:dyDescent="0.15">
      <c r="A210" s="17"/>
    </row>
    <row r="211" spans="1:1" ht="12.75" customHeight="1" x14ac:dyDescent="0.15">
      <c r="A211" s="17"/>
    </row>
    <row r="212" spans="1:1" ht="12.75" customHeight="1" x14ac:dyDescent="0.15">
      <c r="A212" s="17"/>
    </row>
    <row r="213" spans="1:1" ht="12.75" customHeight="1" x14ac:dyDescent="0.15">
      <c r="A213" s="17"/>
    </row>
    <row r="214" spans="1:1" ht="12.75" customHeight="1" x14ac:dyDescent="0.15">
      <c r="A214" s="17"/>
    </row>
    <row r="215" spans="1:1" ht="12.75" customHeight="1" x14ac:dyDescent="0.15">
      <c r="A215" s="17"/>
    </row>
    <row r="216" spans="1:1" ht="12.75" customHeight="1" x14ac:dyDescent="0.15">
      <c r="A216" s="17"/>
    </row>
    <row r="217" spans="1:1" ht="12.75" customHeight="1" x14ac:dyDescent="0.15">
      <c r="A217" s="17"/>
    </row>
    <row r="218" spans="1:1" ht="12.75" customHeight="1" x14ac:dyDescent="0.15">
      <c r="A218" s="17"/>
    </row>
    <row r="219" spans="1:1" ht="12.75" customHeight="1" x14ac:dyDescent="0.15">
      <c r="A219" s="17"/>
    </row>
    <row r="220" spans="1:1" ht="12.75" customHeight="1" x14ac:dyDescent="0.15">
      <c r="A220" s="17"/>
    </row>
    <row r="221" spans="1:1" ht="12.75" customHeight="1" x14ac:dyDescent="0.15">
      <c r="A221" s="17"/>
    </row>
    <row r="222" spans="1:1" ht="12.75" customHeight="1" x14ac:dyDescent="0.15">
      <c r="A222" s="17"/>
    </row>
    <row r="223" spans="1:1" ht="12.75" customHeight="1" x14ac:dyDescent="0.15">
      <c r="A223" s="17"/>
    </row>
    <row r="224" spans="1:1" ht="12.75" customHeight="1" x14ac:dyDescent="0.15">
      <c r="A224" s="17"/>
    </row>
    <row r="225" spans="1:1" ht="12.75" customHeight="1" x14ac:dyDescent="0.15">
      <c r="A225" s="17"/>
    </row>
    <row r="226" spans="1:1" ht="12.75" customHeight="1" x14ac:dyDescent="0.15">
      <c r="A226" s="17"/>
    </row>
    <row r="227" spans="1:1" ht="12.75" customHeight="1" x14ac:dyDescent="0.15">
      <c r="A227" s="17"/>
    </row>
    <row r="228" spans="1:1" ht="12.75" customHeight="1" x14ac:dyDescent="0.15">
      <c r="A228" s="17"/>
    </row>
    <row r="229" spans="1:1" ht="12.75" customHeight="1" x14ac:dyDescent="0.15">
      <c r="A229" s="17"/>
    </row>
    <row r="230" spans="1:1" ht="12.75" customHeight="1" x14ac:dyDescent="0.15">
      <c r="A230" s="17"/>
    </row>
    <row r="231" spans="1:1" ht="12.75" customHeight="1" x14ac:dyDescent="0.15">
      <c r="A231" s="17"/>
    </row>
    <row r="232" spans="1:1" ht="12.75" customHeight="1" x14ac:dyDescent="0.15">
      <c r="A232" s="17"/>
    </row>
    <row r="233" spans="1:1" ht="12.75" customHeight="1" x14ac:dyDescent="0.15">
      <c r="A233" s="17"/>
    </row>
    <row r="234" spans="1:1" ht="12.75" customHeight="1" x14ac:dyDescent="0.15">
      <c r="A234" s="17"/>
    </row>
    <row r="235" spans="1:1" ht="12.75" customHeight="1" x14ac:dyDescent="0.15">
      <c r="A235" s="17"/>
    </row>
    <row r="236" spans="1:1" ht="12.75" customHeight="1" x14ac:dyDescent="0.15">
      <c r="A236" s="17"/>
    </row>
    <row r="237" spans="1:1" ht="12.75" customHeight="1" x14ac:dyDescent="0.15">
      <c r="A237" s="17"/>
    </row>
    <row r="238" spans="1:1" ht="12.75" customHeight="1" x14ac:dyDescent="0.15">
      <c r="A238" s="17"/>
    </row>
    <row r="239" spans="1:1" ht="12.75" customHeight="1" x14ac:dyDescent="0.15">
      <c r="A239" s="17"/>
    </row>
    <row r="240" spans="1:1" ht="12.75" customHeight="1" x14ac:dyDescent="0.15">
      <c r="A240" s="17"/>
    </row>
    <row r="241" spans="1:1" ht="12.75" customHeight="1" x14ac:dyDescent="0.15">
      <c r="A241" s="17"/>
    </row>
    <row r="242" spans="1:1" ht="12.75" customHeight="1" x14ac:dyDescent="0.15">
      <c r="A242" s="17"/>
    </row>
    <row r="243" spans="1:1" ht="12.75" customHeight="1" x14ac:dyDescent="0.15">
      <c r="A243" s="17"/>
    </row>
    <row r="244" spans="1:1" ht="12.75" customHeight="1" x14ac:dyDescent="0.15">
      <c r="A244" s="17"/>
    </row>
    <row r="245" spans="1:1" ht="12.75" customHeight="1" x14ac:dyDescent="0.15">
      <c r="A245" s="17"/>
    </row>
    <row r="246" spans="1:1" ht="12.75" customHeight="1" x14ac:dyDescent="0.15">
      <c r="A246" s="17"/>
    </row>
    <row r="247" spans="1:1" ht="12.75" customHeight="1" x14ac:dyDescent="0.15">
      <c r="A247" s="17"/>
    </row>
    <row r="248" spans="1:1" ht="12.75" customHeight="1" x14ac:dyDescent="0.15">
      <c r="A248" s="17"/>
    </row>
    <row r="249" spans="1:1" ht="12.75" customHeight="1" x14ac:dyDescent="0.15">
      <c r="A249" s="17"/>
    </row>
    <row r="250" spans="1:1" ht="12.75" customHeight="1" x14ac:dyDescent="0.15">
      <c r="A250" s="17"/>
    </row>
    <row r="251" spans="1:1" ht="12.75" customHeight="1" x14ac:dyDescent="0.15">
      <c r="A251" s="17"/>
    </row>
    <row r="252" spans="1:1" ht="12.75" customHeight="1" x14ac:dyDescent="0.15">
      <c r="A252" s="17"/>
    </row>
    <row r="253" spans="1:1" ht="12.75" customHeight="1" x14ac:dyDescent="0.15">
      <c r="A253" s="17"/>
    </row>
    <row r="254" spans="1:1" ht="12.75" customHeight="1" x14ac:dyDescent="0.15">
      <c r="A254" s="17"/>
    </row>
    <row r="255" spans="1:1" ht="12.75" customHeight="1" x14ac:dyDescent="0.15">
      <c r="A255" s="17"/>
    </row>
    <row r="256" spans="1:1" ht="12.75" customHeight="1" x14ac:dyDescent="0.15">
      <c r="A256" s="17"/>
    </row>
    <row r="257" spans="1:1" ht="12.75" customHeight="1" x14ac:dyDescent="0.15">
      <c r="A257" s="17"/>
    </row>
    <row r="258" spans="1:1" ht="12.75" customHeight="1" x14ac:dyDescent="0.15">
      <c r="A258" s="17"/>
    </row>
    <row r="259" spans="1:1" ht="12.75" customHeight="1" x14ac:dyDescent="0.15">
      <c r="A259" s="17"/>
    </row>
    <row r="260" spans="1:1" ht="12.75" customHeight="1" x14ac:dyDescent="0.15">
      <c r="A260" s="17"/>
    </row>
    <row r="261" spans="1:1" ht="12.75" customHeight="1" x14ac:dyDescent="0.15">
      <c r="A261" s="17"/>
    </row>
    <row r="262" spans="1:1" ht="12.75" customHeight="1" x14ac:dyDescent="0.15">
      <c r="A262" s="17"/>
    </row>
    <row r="263" spans="1:1" ht="12.75" customHeight="1" x14ac:dyDescent="0.15">
      <c r="A263" s="17"/>
    </row>
    <row r="264" spans="1:1" ht="12.75" customHeight="1" x14ac:dyDescent="0.15">
      <c r="A264" s="17"/>
    </row>
    <row r="265" spans="1:1" ht="12.75" customHeight="1" x14ac:dyDescent="0.15">
      <c r="A265" s="17"/>
    </row>
    <row r="266" spans="1:1" ht="12.75" customHeight="1" x14ac:dyDescent="0.15">
      <c r="A266" s="17"/>
    </row>
    <row r="267" spans="1:1" ht="12.75" customHeight="1" x14ac:dyDescent="0.15">
      <c r="A267" s="17"/>
    </row>
    <row r="268" spans="1:1" ht="12.75" customHeight="1" x14ac:dyDescent="0.15">
      <c r="A268" s="17"/>
    </row>
    <row r="269" spans="1:1" ht="12.75" customHeight="1" x14ac:dyDescent="0.15">
      <c r="A269" s="17"/>
    </row>
    <row r="270" spans="1:1" ht="12.75" customHeight="1" x14ac:dyDescent="0.15">
      <c r="A270" s="17"/>
    </row>
    <row r="271" spans="1:1" ht="12.75" customHeight="1" x14ac:dyDescent="0.15">
      <c r="A271" s="17"/>
    </row>
    <row r="272" spans="1:1" ht="12.75" customHeight="1" x14ac:dyDescent="0.15">
      <c r="A272" s="17"/>
    </row>
    <row r="273" spans="1:1" ht="12.75" customHeight="1" x14ac:dyDescent="0.15">
      <c r="A273" s="17"/>
    </row>
    <row r="274" spans="1:1" ht="12.75" customHeight="1" x14ac:dyDescent="0.15">
      <c r="A274" s="17"/>
    </row>
    <row r="275" spans="1:1" ht="12.75" customHeight="1" x14ac:dyDescent="0.15">
      <c r="A275" s="17"/>
    </row>
    <row r="276" spans="1:1" ht="12.75" customHeight="1" x14ac:dyDescent="0.15">
      <c r="A276" s="17"/>
    </row>
    <row r="277" spans="1:1" ht="12.75" customHeight="1" x14ac:dyDescent="0.15">
      <c r="A277" s="17"/>
    </row>
    <row r="278" spans="1:1" ht="12.75" customHeight="1" x14ac:dyDescent="0.15">
      <c r="A278" s="17"/>
    </row>
    <row r="279" spans="1:1" ht="12.75" customHeight="1" x14ac:dyDescent="0.15">
      <c r="A279" s="17"/>
    </row>
    <row r="280" spans="1:1" ht="12.75" customHeight="1" x14ac:dyDescent="0.15">
      <c r="A280" s="17"/>
    </row>
    <row r="281" spans="1:1" ht="12.75" customHeight="1" x14ac:dyDescent="0.15">
      <c r="A281" s="17"/>
    </row>
    <row r="282" spans="1:1" ht="12.75" customHeight="1" x14ac:dyDescent="0.15">
      <c r="A282" s="17"/>
    </row>
    <row r="283" spans="1:1" ht="12.75" customHeight="1" x14ac:dyDescent="0.15">
      <c r="A283" s="17"/>
    </row>
    <row r="284" spans="1:1" ht="12.75" customHeight="1" x14ac:dyDescent="0.15">
      <c r="A284" s="17"/>
    </row>
    <row r="285" spans="1:1" ht="12.75" customHeight="1" x14ac:dyDescent="0.15">
      <c r="A285" s="17"/>
    </row>
    <row r="286" spans="1:1" ht="12.75" customHeight="1" x14ac:dyDescent="0.15">
      <c r="A286" s="17"/>
    </row>
    <row r="287" spans="1:1" ht="12.75" customHeight="1" x14ac:dyDescent="0.15">
      <c r="A287" s="17"/>
    </row>
    <row r="288" spans="1:1" ht="12.75" customHeight="1" x14ac:dyDescent="0.15">
      <c r="A288" s="17"/>
    </row>
    <row r="289" spans="1:1" ht="12.75" customHeight="1" x14ac:dyDescent="0.15">
      <c r="A289" s="17"/>
    </row>
    <row r="290" spans="1:1" ht="12.75" customHeight="1" x14ac:dyDescent="0.15">
      <c r="A290" s="17"/>
    </row>
    <row r="291" spans="1:1" ht="12.75" customHeight="1" x14ac:dyDescent="0.15">
      <c r="A291" s="17"/>
    </row>
    <row r="292" spans="1:1" ht="12.75" customHeight="1" x14ac:dyDescent="0.15">
      <c r="A292" s="17"/>
    </row>
    <row r="293" spans="1:1" ht="12.75" customHeight="1" x14ac:dyDescent="0.15">
      <c r="A293" s="17"/>
    </row>
    <row r="294" spans="1:1" ht="12.75" customHeight="1" x14ac:dyDescent="0.15">
      <c r="A294" s="17"/>
    </row>
    <row r="295" spans="1:1" ht="12.75" customHeight="1" x14ac:dyDescent="0.15">
      <c r="A295" s="17"/>
    </row>
    <row r="296" spans="1:1" ht="12.75" customHeight="1" x14ac:dyDescent="0.15">
      <c r="A296" s="17"/>
    </row>
    <row r="297" spans="1:1" ht="12.75" customHeight="1" x14ac:dyDescent="0.15">
      <c r="A297" s="17"/>
    </row>
    <row r="298" spans="1:1" ht="12.75" customHeight="1" x14ac:dyDescent="0.15">
      <c r="A298" s="17"/>
    </row>
    <row r="299" spans="1:1" ht="12.75" customHeight="1" x14ac:dyDescent="0.15">
      <c r="A299" s="17"/>
    </row>
    <row r="300" spans="1:1" ht="12.75" customHeight="1" x14ac:dyDescent="0.15">
      <c r="A300" s="17"/>
    </row>
    <row r="301" spans="1:1" ht="12.75" customHeight="1" x14ac:dyDescent="0.15">
      <c r="A301" s="17"/>
    </row>
    <row r="302" spans="1:1" ht="12.75" customHeight="1" x14ac:dyDescent="0.15">
      <c r="A302" s="17"/>
    </row>
    <row r="303" spans="1:1" ht="12.75" customHeight="1" x14ac:dyDescent="0.15">
      <c r="A303" s="17"/>
    </row>
    <row r="304" spans="1:1" ht="12.75" customHeight="1" x14ac:dyDescent="0.15">
      <c r="A304" s="17"/>
    </row>
    <row r="305" spans="1:1" ht="12.75" customHeight="1" x14ac:dyDescent="0.15">
      <c r="A305" s="17"/>
    </row>
    <row r="306" spans="1:1" ht="12.75" customHeight="1" x14ac:dyDescent="0.15">
      <c r="A306" s="17"/>
    </row>
    <row r="307" spans="1:1" ht="12.75" customHeight="1" x14ac:dyDescent="0.15">
      <c r="A307" s="17"/>
    </row>
    <row r="308" spans="1:1" ht="12.75" customHeight="1" x14ac:dyDescent="0.15">
      <c r="A308" s="17"/>
    </row>
    <row r="309" spans="1:1" ht="12.75" customHeight="1" x14ac:dyDescent="0.15">
      <c r="A309" s="17"/>
    </row>
    <row r="310" spans="1:1" ht="12.75" customHeight="1" x14ac:dyDescent="0.15">
      <c r="A310" s="17"/>
    </row>
    <row r="311" spans="1:1" ht="12.75" customHeight="1" x14ac:dyDescent="0.15">
      <c r="A311" s="17"/>
    </row>
    <row r="312" spans="1:1" ht="12.75" customHeight="1" x14ac:dyDescent="0.15">
      <c r="A312" s="17"/>
    </row>
    <row r="313" spans="1:1" ht="12.75" customHeight="1" x14ac:dyDescent="0.15">
      <c r="A313" s="17"/>
    </row>
    <row r="314" spans="1:1" ht="12.75" customHeight="1" x14ac:dyDescent="0.15">
      <c r="A314" s="17"/>
    </row>
    <row r="315" spans="1:1" ht="12.75" customHeight="1" x14ac:dyDescent="0.15">
      <c r="A315" s="17"/>
    </row>
    <row r="316" spans="1:1" ht="12.75" customHeight="1" x14ac:dyDescent="0.15">
      <c r="A316" s="17"/>
    </row>
    <row r="317" spans="1:1" ht="12.75" customHeight="1" x14ac:dyDescent="0.15">
      <c r="A317" s="17"/>
    </row>
    <row r="318" spans="1:1" ht="12.75" customHeight="1" x14ac:dyDescent="0.15">
      <c r="A318" s="17"/>
    </row>
    <row r="319" spans="1:1" ht="12.75" customHeight="1" x14ac:dyDescent="0.15">
      <c r="A319" s="17"/>
    </row>
    <row r="320" spans="1:1" ht="12.75" customHeight="1" x14ac:dyDescent="0.15">
      <c r="A320" s="17"/>
    </row>
    <row r="321" spans="1:1" ht="12.75" customHeight="1" x14ac:dyDescent="0.15">
      <c r="A321" s="17"/>
    </row>
    <row r="322" spans="1:1" ht="12.75" customHeight="1" x14ac:dyDescent="0.15">
      <c r="A322" s="17"/>
    </row>
    <row r="323" spans="1:1" ht="12.75" customHeight="1" x14ac:dyDescent="0.15">
      <c r="A323" s="17"/>
    </row>
    <row r="324" spans="1:1" ht="12.75" customHeight="1" x14ac:dyDescent="0.15">
      <c r="A324" s="17"/>
    </row>
    <row r="325" spans="1:1" ht="12.75" customHeight="1" x14ac:dyDescent="0.15">
      <c r="A325" s="17"/>
    </row>
    <row r="326" spans="1:1" ht="12.75" customHeight="1" x14ac:dyDescent="0.15">
      <c r="A326" s="17"/>
    </row>
    <row r="327" spans="1:1" ht="12.75" customHeight="1" x14ac:dyDescent="0.15">
      <c r="A327" s="17"/>
    </row>
    <row r="328" spans="1:1" ht="12.75" customHeight="1" x14ac:dyDescent="0.15">
      <c r="A328" s="17"/>
    </row>
    <row r="329" spans="1:1" ht="12.75" customHeight="1" x14ac:dyDescent="0.15">
      <c r="A329" s="17"/>
    </row>
    <row r="330" spans="1:1" ht="12.75" customHeight="1" x14ac:dyDescent="0.15">
      <c r="A330" s="17"/>
    </row>
    <row r="331" spans="1:1" ht="12.75" customHeight="1" x14ac:dyDescent="0.15">
      <c r="A331" s="17"/>
    </row>
    <row r="332" spans="1:1" ht="12.75" customHeight="1" x14ac:dyDescent="0.15">
      <c r="A332" s="17"/>
    </row>
    <row r="333" spans="1:1" ht="12.75" customHeight="1" x14ac:dyDescent="0.15">
      <c r="A333" s="17"/>
    </row>
    <row r="334" spans="1:1" ht="12.75" customHeight="1" x14ac:dyDescent="0.15">
      <c r="A334" s="17"/>
    </row>
    <row r="335" spans="1:1" ht="12.75" customHeight="1" x14ac:dyDescent="0.15">
      <c r="A335" s="17"/>
    </row>
    <row r="336" spans="1:1" ht="12.75" customHeight="1" x14ac:dyDescent="0.15">
      <c r="A336" s="17"/>
    </row>
    <row r="337" spans="1:1" ht="12.75" customHeight="1" x14ac:dyDescent="0.15">
      <c r="A337" s="17"/>
    </row>
    <row r="338" spans="1:1" ht="12.75" customHeight="1" x14ac:dyDescent="0.15">
      <c r="A338" s="17"/>
    </row>
    <row r="339" spans="1:1" ht="12.75" customHeight="1" x14ac:dyDescent="0.15">
      <c r="A339" s="17"/>
    </row>
    <row r="340" spans="1:1" ht="12.75" customHeight="1" x14ac:dyDescent="0.15">
      <c r="A340" s="17"/>
    </row>
    <row r="341" spans="1:1" ht="12.75" customHeight="1" x14ac:dyDescent="0.15">
      <c r="A341" s="17"/>
    </row>
    <row r="342" spans="1:1" ht="12.75" customHeight="1" x14ac:dyDescent="0.15">
      <c r="A342" s="17"/>
    </row>
    <row r="343" spans="1:1" ht="12.75" customHeight="1" x14ac:dyDescent="0.15">
      <c r="A343" s="17"/>
    </row>
    <row r="344" spans="1:1" ht="12.75" customHeight="1" x14ac:dyDescent="0.15">
      <c r="A344" s="17"/>
    </row>
    <row r="345" spans="1:1" ht="12.75" customHeight="1" x14ac:dyDescent="0.15">
      <c r="A345" s="17"/>
    </row>
    <row r="346" spans="1:1" ht="12.75" customHeight="1" x14ac:dyDescent="0.15">
      <c r="A346" s="17"/>
    </row>
    <row r="347" spans="1:1" ht="12.75" customHeight="1" x14ac:dyDescent="0.15">
      <c r="A347" s="17"/>
    </row>
    <row r="348" spans="1:1" ht="12.75" customHeight="1" x14ac:dyDescent="0.15">
      <c r="A348" s="17"/>
    </row>
    <row r="349" spans="1:1" ht="12.75" customHeight="1" x14ac:dyDescent="0.15">
      <c r="A349" s="17"/>
    </row>
    <row r="350" spans="1:1" ht="12.75" customHeight="1" x14ac:dyDescent="0.15">
      <c r="A350" s="17"/>
    </row>
    <row r="351" spans="1:1" ht="12.75" customHeight="1" x14ac:dyDescent="0.15">
      <c r="A351" s="17"/>
    </row>
    <row r="352" spans="1:1" ht="12.75" customHeight="1" x14ac:dyDescent="0.15">
      <c r="A352" s="17"/>
    </row>
    <row r="353" spans="1:1" ht="12.75" customHeight="1" x14ac:dyDescent="0.15">
      <c r="A353" s="17"/>
    </row>
    <row r="354" spans="1:1" ht="12.75" customHeight="1" x14ac:dyDescent="0.15">
      <c r="A354" s="17"/>
    </row>
    <row r="355" spans="1:1" ht="12.75" customHeight="1" x14ac:dyDescent="0.15">
      <c r="A355" s="17"/>
    </row>
    <row r="356" spans="1:1" ht="12.75" customHeight="1" x14ac:dyDescent="0.15">
      <c r="A356" s="17"/>
    </row>
    <row r="357" spans="1:1" ht="12.75" customHeight="1" x14ac:dyDescent="0.15">
      <c r="A357" s="17"/>
    </row>
    <row r="358" spans="1:1" ht="12.75" customHeight="1" x14ac:dyDescent="0.15">
      <c r="A358" s="17"/>
    </row>
    <row r="359" spans="1:1" ht="12.75" customHeight="1" x14ac:dyDescent="0.15">
      <c r="A359" s="17"/>
    </row>
    <row r="360" spans="1:1" ht="12.75" customHeight="1" x14ac:dyDescent="0.15">
      <c r="A360" s="17"/>
    </row>
    <row r="361" spans="1:1" ht="12.75" customHeight="1" x14ac:dyDescent="0.15">
      <c r="A361" s="17"/>
    </row>
    <row r="362" spans="1:1" ht="12.75" customHeight="1" x14ac:dyDescent="0.15">
      <c r="A362" s="17"/>
    </row>
    <row r="363" spans="1:1" ht="12.75" customHeight="1" x14ac:dyDescent="0.15">
      <c r="A363" s="17"/>
    </row>
    <row r="364" spans="1:1" ht="12.75" customHeight="1" x14ac:dyDescent="0.15">
      <c r="A364" s="17"/>
    </row>
    <row r="365" spans="1:1" ht="12.75" customHeight="1" x14ac:dyDescent="0.15">
      <c r="A365" s="17"/>
    </row>
    <row r="366" spans="1:1" ht="12.75" customHeight="1" x14ac:dyDescent="0.15">
      <c r="A366" s="17"/>
    </row>
    <row r="367" spans="1:1" ht="12.75" customHeight="1" x14ac:dyDescent="0.15">
      <c r="A367" s="17"/>
    </row>
    <row r="368" spans="1:1" ht="12.75" customHeight="1" x14ac:dyDescent="0.15">
      <c r="A368" s="17"/>
    </row>
    <row r="369" spans="1:1" ht="12.75" customHeight="1" x14ac:dyDescent="0.15">
      <c r="A369" s="17"/>
    </row>
    <row r="370" spans="1:1" ht="12.75" customHeight="1" x14ac:dyDescent="0.15">
      <c r="A370" s="17"/>
    </row>
    <row r="371" spans="1:1" ht="12.75" customHeight="1" x14ac:dyDescent="0.15">
      <c r="A371" s="17"/>
    </row>
    <row r="372" spans="1:1" ht="12.75" customHeight="1" x14ac:dyDescent="0.15">
      <c r="A372" s="17"/>
    </row>
    <row r="373" spans="1:1" ht="12.75" customHeight="1" x14ac:dyDescent="0.15">
      <c r="A373" s="17"/>
    </row>
    <row r="374" spans="1:1" ht="12.75" customHeight="1" x14ac:dyDescent="0.15">
      <c r="A374" s="17"/>
    </row>
    <row r="375" spans="1:1" ht="12.75" customHeight="1" x14ac:dyDescent="0.15">
      <c r="A375" s="17"/>
    </row>
    <row r="376" spans="1:1" ht="12.75" customHeight="1" x14ac:dyDescent="0.15">
      <c r="A376" s="17"/>
    </row>
    <row r="377" spans="1:1" ht="12.75" customHeight="1" x14ac:dyDescent="0.15">
      <c r="A377" s="17"/>
    </row>
    <row r="378" spans="1:1" ht="12.75" customHeight="1" x14ac:dyDescent="0.15">
      <c r="A378" s="17"/>
    </row>
    <row r="379" spans="1:1" ht="12.75" customHeight="1" x14ac:dyDescent="0.15">
      <c r="A379" s="17"/>
    </row>
    <row r="380" spans="1:1" ht="12.75" customHeight="1" x14ac:dyDescent="0.15">
      <c r="A380" s="17"/>
    </row>
    <row r="381" spans="1:1" ht="12.75" customHeight="1" x14ac:dyDescent="0.15">
      <c r="A381" s="17"/>
    </row>
    <row r="382" spans="1:1" ht="12.75" customHeight="1" x14ac:dyDescent="0.15">
      <c r="A382" s="17"/>
    </row>
    <row r="383" spans="1:1" ht="12.75" customHeight="1" x14ac:dyDescent="0.15">
      <c r="A383" s="17"/>
    </row>
    <row r="384" spans="1:1" ht="12.75" customHeight="1" x14ac:dyDescent="0.15">
      <c r="A384" s="17"/>
    </row>
    <row r="385" spans="1:1" ht="12.75" customHeight="1" x14ac:dyDescent="0.15">
      <c r="A385" s="17"/>
    </row>
    <row r="386" spans="1:1" ht="12.75" customHeight="1" x14ac:dyDescent="0.15">
      <c r="A386" s="17"/>
    </row>
    <row r="387" spans="1:1" ht="12.75" customHeight="1" x14ac:dyDescent="0.15">
      <c r="A387" s="17"/>
    </row>
    <row r="388" spans="1:1" ht="12.75" customHeight="1" x14ac:dyDescent="0.15">
      <c r="A388" s="17"/>
    </row>
    <row r="389" spans="1:1" ht="12.75" customHeight="1" x14ac:dyDescent="0.15">
      <c r="A389" s="17"/>
    </row>
    <row r="390" spans="1:1" ht="12.75" customHeight="1" x14ac:dyDescent="0.15">
      <c r="A390" s="17"/>
    </row>
    <row r="391" spans="1:1" ht="12.75" customHeight="1" x14ac:dyDescent="0.15">
      <c r="A391" s="17"/>
    </row>
    <row r="392" spans="1:1" ht="12.75" customHeight="1" x14ac:dyDescent="0.15">
      <c r="A392" s="17"/>
    </row>
    <row r="393" spans="1:1" ht="12.75" customHeight="1" x14ac:dyDescent="0.15">
      <c r="A393" s="17"/>
    </row>
    <row r="394" spans="1:1" ht="12.75" customHeight="1" x14ac:dyDescent="0.15">
      <c r="A394" s="17"/>
    </row>
    <row r="395" spans="1:1" ht="12.75" customHeight="1" x14ac:dyDescent="0.15">
      <c r="A395" s="17"/>
    </row>
    <row r="396" spans="1:1" ht="12.75" customHeight="1" x14ac:dyDescent="0.15">
      <c r="A396" s="17"/>
    </row>
    <row r="397" spans="1:1" ht="12.75" customHeight="1" x14ac:dyDescent="0.15">
      <c r="A397" s="17"/>
    </row>
    <row r="398" spans="1:1" ht="12.75" customHeight="1" x14ac:dyDescent="0.15">
      <c r="A398" s="17"/>
    </row>
    <row r="399" spans="1:1" ht="12.75" customHeight="1" x14ac:dyDescent="0.15">
      <c r="A399" s="17"/>
    </row>
    <row r="400" spans="1:1" ht="12.75" customHeight="1" x14ac:dyDescent="0.15">
      <c r="A400" s="17"/>
    </row>
    <row r="401" spans="1:1" ht="12.75" customHeight="1" x14ac:dyDescent="0.15">
      <c r="A401" s="17"/>
    </row>
    <row r="402" spans="1:1" ht="12.75" customHeight="1" x14ac:dyDescent="0.15">
      <c r="A402" s="17"/>
    </row>
    <row r="403" spans="1:1" ht="12.75" customHeight="1" x14ac:dyDescent="0.15">
      <c r="A403" s="17"/>
    </row>
    <row r="404" spans="1:1" ht="12.75" customHeight="1" x14ac:dyDescent="0.15">
      <c r="A404" s="17"/>
    </row>
    <row r="405" spans="1:1" ht="12.75" customHeight="1" x14ac:dyDescent="0.15">
      <c r="A405" s="17"/>
    </row>
    <row r="406" spans="1:1" ht="12.75" customHeight="1" x14ac:dyDescent="0.15">
      <c r="A406" s="17"/>
    </row>
    <row r="407" spans="1:1" ht="12.75" customHeight="1" x14ac:dyDescent="0.15">
      <c r="A407" s="17"/>
    </row>
    <row r="408" spans="1:1" ht="12.75" customHeight="1" x14ac:dyDescent="0.15">
      <c r="A408" s="17"/>
    </row>
    <row r="409" spans="1:1" ht="12.75" customHeight="1" x14ac:dyDescent="0.15">
      <c r="A409" s="17"/>
    </row>
    <row r="410" spans="1:1" ht="12.75" customHeight="1" x14ac:dyDescent="0.15">
      <c r="A410" s="17"/>
    </row>
    <row r="411" spans="1:1" ht="12.75" customHeight="1" x14ac:dyDescent="0.15">
      <c r="A411" s="17"/>
    </row>
    <row r="412" spans="1:1" ht="12.75" customHeight="1" x14ac:dyDescent="0.15">
      <c r="A412" s="17"/>
    </row>
    <row r="413" spans="1:1" ht="12.75" customHeight="1" x14ac:dyDescent="0.15">
      <c r="A413" s="17"/>
    </row>
    <row r="414" spans="1:1" ht="12.75" customHeight="1" x14ac:dyDescent="0.15">
      <c r="A414" s="17"/>
    </row>
    <row r="415" spans="1:1" ht="12.75" customHeight="1" x14ac:dyDescent="0.15">
      <c r="A415" s="17"/>
    </row>
    <row r="416" spans="1:1" ht="12.75" customHeight="1" x14ac:dyDescent="0.15">
      <c r="A416" s="17"/>
    </row>
    <row r="417" spans="1:1" ht="12.75" customHeight="1" x14ac:dyDescent="0.15">
      <c r="A417" s="17"/>
    </row>
    <row r="418" spans="1:1" ht="12.75" customHeight="1" x14ac:dyDescent="0.15">
      <c r="A418" s="17"/>
    </row>
    <row r="419" spans="1:1" ht="12.75" customHeight="1" x14ac:dyDescent="0.15">
      <c r="A419" s="17"/>
    </row>
    <row r="420" spans="1:1" ht="12.75" customHeight="1" x14ac:dyDescent="0.15">
      <c r="A420" s="17"/>
    </row>
    <row r="421" spans="1:1" ht="12.75" customHeight="1" x14ac:dyDescent="0.15">
      <c r="A421" s="17"/>
    </row>
    <row r="422" spans="1:1" ht="12.75" customHeight="1" x14ac:dyDescent="0.15">
      <c r="A422" s="17"/>
    </row>
    <row r="423" spans="1:1" ht="12.75" customHeight="1" x14ac:dyDescent="0.15">
      <c r="A423" s="17"/>
    </row>
    <row r="424" spans="1:1" ht="12.75" customHeight="1" x14ac:dyDescent="0.15">
      <c r="A424" s="17"/>
    </row>
    <row r="425" spans="1:1" ht="12.75" customHeight="1" x14ac:dyDescent="0.15">
      <c r="A425" s="17"/>
    </row>
    <row r="426" spans="1:1" ht="12.75" customHeight="1" x14ac:dyDescent="0.15">
      <c r="A426" s="17"/>
    </row>
    <row r="427" spans="1:1" ht="12.75" customHeight="1" x14ac:dyDescent="0.15">
      <c r="A427" s="17"/>
    </row>
    <row r="428" spans="1:1" ht="12.75" customHeight="1" x14ac:dyDescent="0.15">
      <c r="A428" s="17"/>
    </row>
    <row r="429" spans="1:1" ht="12.75" customHeight="1" x14ac:dyDescent="0.15">
      <c r="A429" s="17"/>
    </row>
    <row r="430" spans="1:1" ht="12.75" customHeight="1" x14ac:dyDescent="0.15">
      <c r="A430" s="17"/>
    </row>
    <row r="431" spans="1:1" ht="12.75" customHeight="1" x14ac:dyDescent="0.15">
      <c r="A431" s="17"/>
    </row>
    <row r="432" spans="1:1" ht="12.75" customHeight="1" x14ac:dyDescent="0.15">
      <c r="A432" s="17"/>
    </row>
    <row r="433" spans="1:1" ht="12.75" customHeight="1" x14ac:dyDescent="0.15">
      <c r="A433" s="17"/>
    </row>
    <row r="434" spans="1:1" ht="12.75" customHeight="1" x14ac:dyDescent="0.15">
      <c r="A434" s="17"/>
    </row>
    <row r="435" spans="1:1" ht="12.75" customHeight="1" x14ac:dyDescent="0.15">
      <c r="A435" s="17"/>
    </row>
    <row r="436" spans="1:1" ht="12.75" customHeight="1" x14ac:dyDescent="0.15">
      <c r="A436" s="17"/>
    </row>
    <row r="437" spans="1:1" ht="12.75" customHeight="1" x14ac:dyDescent="0.15">
      <c r="A437" s="17"/>
    </row>
    <row r="438" spans="1:1" ht="12.75" customHeight="1" x14ac:dyDescent="0.15">
      <c r="A438" s="17"/>
    </row>
    <row r="439" spans="1:1" ht="12.75" customHeight="1" x14ac:dyDescent="0.15">
      <c r="A439" s="17"/>
    </row>
    <row r="440" spans="1:1" ht="12.75" customHeight="1" x14ac:dyDescent="0.15">
      <c r="A440" s="17"/>
    </row>
    <row r="441" spans="1:1" ht="12.75" customHeight="1" x14ac:dyDescent="0.15">
      <c r="A441" s="17"/>
    </row>
    <row r="442" spans="1:1" ht="12.75" customHeight="1" x14ac:dyDescent="0.15">
      <c r="A442" s="17"/>
    </row>
    <row r="443" spans="1:1" ht="12.75" customHeight="1" x14ac:dyDescent="0.15">
      <c r="A443" s="17"/>
    </row>
    <row r="444" spans="1:1" ht="12.75" customHeight="1" x14ac:dyDescent="0.15">
      <c r="A444" s="17"/>
    </row>
    <row r="445" spans="1:1" ht="12.75" customHeight="1" x14ac:dyDescent="0.15">
      <c r="A445" s="17"/>
    </row>
    <row r="446" spans="1:1" ht="12.75" customHeight="1" x14ac:dyDescent="0.15">
      <c r="A446" s="17"/>
    </row>
    <row r="447" spans="1:1" ht="12.75" customHeight="1" x14ac:dyDescent="0.15">
      <c r="A447" s="17"/>
    </row>
    <row r="448" spans="1:1" ht="12.75" customHeight="1" x14ac:dyDescent="0.15">
      <c r="A448" s="17"/>
    </row>
    <row r="449" spans="1:1" ht="12.75" customHeight="1" x14ac:dyDescent="0.15">
      <c r="A449" s="17"/>
    </row>
    <row r="450" spans="1:1" ht="12.75" customHeight="1" x14ac:dyDescent="0.15">
      <c r="A450" s="17"/>
    </row>
    <row r="451" spans="1:1" ht="12.75" customHeight="1" x14ac:dyDescent="0.15">
      <c r="A451" s="17"/>
    </row>
    <row r="452" spans="1:1" ht="12.75" customHeight="1" x14ac:dyDescent="0.15">
      <c r="A452" s="17"/>
    </row>
    <row r="453" spans="1:1" ht="12.75" customHeight="1" x14ac:dyDescent="0.15">
      <c r="A453" s="17"/>
    </row>
    <row r="454" spans="1:1" ht="12.75" customHeight="1" x14ac:dyDescent="0.15">
      <c r="A454" s="17"/>
    </row>
    <row r="455" spans="1:1" ht="12.75" customHeight="1" x14ac:dyDescent="0.15">
      <c r="A455" s="17"/>
    </row>
    <row r="456" spans="1:1" ht="12.75" customHeight="1" x14ac:dyDescent="0.15">
      <c r="A456" s="17"/>
    </row>
    <row r="457" spans="1:1" ht="12.75" customHeight="1" x14ac:dyDescent="0.15">
      <c r="A457" s="17"/>
    </row>
    <row r="458" spans="1:1" ht="12.75" customHeight="1" x14ac:dyDescent="0.15">
      <c r="A458" s="17"/>
    </row>
    <row r="459" spans="1:1" ht="12.75" customHeight="1" x14ac:dyDescent="0.15">
      <c r="A459" s="17"/>
    </row>
    <row r="460" spans="1:1" ht="12.75" customHeight="1" x14ac:dyDescent="0.15">
      <c r="A460" s="17"/>
    </row>
    <row r="461" spans="1:1" ht="12.75" customHeight="1" x14ac:dyDescent="0.15">
      <c r="A461" s="17"/>
    </row>
    <row r="462" spans="1:1" ht="12.75" customHeight="1" x14ac:dyDescent="0.15">
      <c r="A462" s="17"/>
    </row>
    <row r="463" spans="1:1" ht="12.75" customHeight="1" x14ac:dyDescent="0.15">
      <c r="A463" s="17"/>
    </row>
    <row r="464" spans="1:1" ht="12.75" customHeight="1" x14ac:dyDescent="0.15">
      <c r="A464" s="17"/>
    </row>
    <row r="465" spans="1:1" ht="12.75" customHeight="1" x14ac:dyDescent="0.15">
      <c r="A465" s="17"/>
    </row>
    <row r="466" spans="1:1" ht="12.75" customHeight="1" x14ac:dyDescent="0.15">
      <c r="A466" s="17"/>
    </row>
    <row r="467" spans="1:1" ht="12.75" customHeight="1" x14ac:dyDescent="0.15">
      <c r="A467" s="17"/>
    </row>
    <row r="468" spans="1:1" ht="12.75" customHeight="1" x14ac:dyDescent="0.15">
      <c r="A468" s="17"/>
    </row>
    <row r="469" spans="1:1" ht="12.75" customHeight="1" x14ac:dyDescent="0.15">
      <c r="A469" s="17"/>
    </row>
    <row r="470" spans="1:1" ht="12.75" customHeight="1" x14ac:dyDescent="0.15">
      <c r="A470" s="17"/>
    </row>
    <row r="471" spans="1:1" ht="12.75" customHeight="1" x14ac:dyDescent="0.15">
      <c r="A471" s="17"/>
    </row>
    <row r="472" spans="1:1" ht="12.75" customHeight="1" x14ac:dyDescent="0.15">
      <c r="A472" s="17"/>
    </row>
    <row r="473" spans="1:1" ht="12.75" customHeight="1" x14ac:dyDescent="0.15">
      <c r="A473" s="17"/>
    </row>
    <row r="474" spans="1:1" ht="12.75" customHeight="1" x14ac:dyDescent="0.15">
      <c r="A474" s="17"/>
    </row>
    <row r="475" spans="1:1" ht="12.75" customHeight="1" x14ac:dyDescent="0.15">
      <c r="A475" s="17"/>
    </row>
    <row r="476" spans="1:1" ht="12.75" customHeight="1" x14ac:dyDescent="0.15">
      <c r="A476" s="17"/>
    </row>
    <row r="477" spans="1:1" ht="12.75" customHeight="1" x14ac:dyDescent="0.15">
      <c r="A477" s="17"/>
    </row>
    <row r="478" spans="1:1" ht="12.75" customHeight="1" x14ac:dyDescent="0.15">
      <c r="A478" s="17"/>
    </row>
    <row r="479" spans="1:1" ht="12.75" customHeight="1" x14ac:dyDescent="0.15">
      <c r="A479" s="17"/>
    </row>
    <row r="480" spans="1:1" ht="12.75" customHeight="1" x14ac:dyDescent="0.15">
      <c r="A480" s="17"/>
    </row>
    <row r="481" spans="1:1" ht="12.75" customHeight="1" x14ac:dyDescent="0.15">
      <c r="A481" s="17"/>
    </row>
    <row r="482" spans="1:1" ht="12.75" customHeight="1" x14ac:dyDescent="0.15">
      <c r="A482" s="17"/>
    </row>
    <row r="483" spans="1:1" ht="12.75" customHeight="1" x14ac:dyDescent="0.15">
      <c r="A483" s="17"/>
    </row>
    <row r="484" spans="1:1" ht="12.75" customHeight="1" x14ac:dyDescent="0.15">
      <c r="A484" s="17"/>
    </row>
    <row r="485" spans="1:1" ht="12.75" customHeight="1" x14ac:dyDescent="0.15">
      <c r="A485" s="17"/>
    </row>
    <row r="486" spans="1:1" ht="12.75" customHeight="1" x14ac:dyDescent="0.15">
      <c r="A486" s="17"/>
    </row>
    <row r="487" spans="1:1" ht="12.75" customHeight="1" x14ac:dyDescent="0.15">
      <c r="A487" s="17"/>
    </row>
    <row r="488" spans="1:1" ht="12.75" customHeight="1" x14ac:dyDescent="0.15">
      <c r="A488" s="17"/>
    </row>
    <row r="489" spans="1:1" ht="12.75" customHeight="1" x14ac:dyDescent="0.15">
      <c r="A489" s="17"/>
    </row>
    <row r="490" spans="1:1" ht="12.75" customHeight="1" x14ac:dyDescent="0.15">
      <c r="A490" s="17"/>
    </row>
    <row r="491" spans="1:1" ht="12.75" customHeight="1" x14ac:dyDescent="0.15">
      <c r="A491" s="17"/>
    </row>
    <row r="492" spans="1:1" ht="12.75" customHeight="1" x14ac:dyDescent="0.15">
      <c r="A492" s="17"/>
    </row>
    <row r="493" spans="1:1" ht="12.75" customHeight="1" x14ac:dyDescent="0.15">
      <c r="A493" s="17"/>
    </row>
    <row r="494" spans="1:1" ht="12.75" customHeight="1" x14ac:dyDescent="0.15">
      <c r="A494" s="17"/>
    </row>
    <row r="495" spans="1:1" ht="12.75" customHeight="1" x14ac:dyDescent="0.15">
      <c r="A495" s="17"/>
    </row>
    <row r="496" spans="1:1" ht="12.75" customHeight="1" x14ac:dyDescent="0.15">
      <c r="A496" s="17"/>
    </row>
    <row r="497" spans="1:1" ht="12.75" customHeight="1" x14ac:dyDescent="0.15">
      <c r="A497" s="17"/>
    </row>
    <row r="498" spans="1:1" ht="12.75" customHeight="1" x14ac:dyDescent="0.15">
      <c r="A498" s="17"/>
    </row>
    <row r="499" spans="1:1" ht="12.75" customHeight="1" x14ac:dyDescent="0.15">
      <c r="A499" s="17"/>
    </row>
    <row r="500" spans="1:1" ht="12.75" customHeight="1" x14ac:dyDescent="0.15">
      <c r="A500" s="17"/>
    </row>
    <row r="501" spans="1:1" ht="12.75" customHeight="1" x14ac:dyDescent="0.15">
      <c r="A501" s="17"/>
    </row>
    <row r="502" spans="1:1" ht="12.75" customHeight="1" x14ac:dyDescent="0.15">
      <c r="A502" s="17"/>
    </row>
    <row r="503" spans="1:1" ht="12.75" customHeight="1" x14ac:dyDescent="0.15">
      <c r="A503" s="17"/>
    </row>
    <row r="504" spans="1:1" ht="12.75" customHeight="1" x14ac:dyDescent="0.15">
      <c r="A504" s="17"/>
    </row>
    <row r="505" spans="1:1" ht="12.75" customHeight="1" x14ac:dyDescent="0.15">
      <c r="A505" s="17"/>
    </row>
    <row r="506" spans="1:1" ht="12.75" customHeight="1" x14ac:dyDescent="0.15">
      <c r="A506" s="17"/>
    </row>
    <row r="507" spans="1:1" ht="12.75" customHeight="1" x14ac:dyDescent="0.15">
      <c r="A507" s="17"/>
    </row>
    <row r="508" spans="1:1" ht="12.75" customHeight="1" x14ac:dyDescent="0.15">
      <c r="A508" s="17"/>
    </row>
    <row r="509" spans="1:1" ht="12.75" customHeight="1" x14ac:dyDescent="0.15">
      <c r="A509" s="17"/>
    </row>
    <row r="510" spans="1:1" ht="12.75" customHeight="1" x14ac:dyDescent="0.15">
      <c r="A510" s="17"/>
    </row>
    <row r="511" spans="1:1" ht="12.75" customHeight="1" x14ac:dyDescent="0.15">
      <c r="A511" s="17"/>
    </row>
    <row r="512" spans="1:1" ht="12.75" customHeight="1" x14ac:dyDescent="0.15">
      <c r="A512" s="17"/>
    </row>
    <row r="513" spans="1:1" ht="12.75" customHeight="1" x14ac:dyDescent="0.15">
      <c r="A513" s="17"/>
    </row>
    <row r="514" spans="1:1" ht="12.75" customHeight="1" x14ac:dyDescent="0.15">
      <c r="A514" s="17"/>
    </row>
    <row r="515" spans="1:1" ht="12.75" customHeight="1" x14ac:dyDescent="0.15">
      <c r="A515" s="17"/>
    </row>
    <row r="516" spans="1:1" ht="12.75" customHeight="1" x14ac:dyDescent="0.15">
      <c r="A516" s="17"/>
    </row>
    <row r="517" spans="1:1" ht="12.75" customHeight="1" x14ac:dyDescent="0.15">
      <c r="A517" s="17"/>
    </row>
    <row r="518" spans="1:1" ht="12.75" customHeight="1" x14ac:dyDescent="0.15">
      <c r="A518" s="17"/>
    </row>
    <row r="519" spans="1:1" ht="12.75" customHeight="1" x14ac:dyDescent="0.15">
      <c r="A519" s="17"/>
    </row>
    <row r="520" spans="1:1" ht="12.75" customHeight="1" x14ac:dyDescent="0.15">
      <c r="A520" s="17"/>
    </row>
    <row r="521" spans="1:1" ht="12.75" customHeight="1" x14ac:dyDescent="0.15">
      <c r="A521" s="17"/>
    </row>
    <row r="522" spans="1:1" ht="12.75" customHeight="1" x14ac:dyDescent="0.15">
      <c r="A522" s="17"/>
    </row>
    <row r="523" spans="1:1" ht="12.75" customHeight="1" x14ac:dyDescent="0.15">
      <c r="A523" s="17"/>
    </row>
    <row r="524" spans="1:1" ht="12.75" customHeight="1" x14ac:dyDescent="0.15">
      <c r="A524" s="17"/>
    </row>
    <row r="525" spans="1:1" ht="12.75" customHeight="1" x14ac:dyDescent="0.15">
      <c r="A525" s="17"/>
    </row>
    <row r="526" spans="1:1" ht="12.75" customHeight="1" x14ac:dyDescent="0.15">
      <c r="A526" s="17"/>
    </row>
    <row r="527" spans="1:1" ht="12.75" customHeight="1" x14ac:dyDescent="0.15">
      <c r="A527" s="17"/>
    </row>
    <row r="528" spans="1:1" ht="12.75" customHeight="1" x14ac:dyDescent="0.15">
      <c r="A528" s="17"/>
    </row>
    <row r="529" spans="1:1" ht="12.75" customHeight="1" x14ac:dyDescent="0.15">
      <c r="A529" s="17"/>
    </row>
    <row r="530" spans="1:1" ht="12.75" customHeight="1" x14ac:dyDescent="0.15">
      <c r="A530" s="17"/>
    </row>
    <row r="531" spans="1:1" ht="12.75" customHeight="1" x14ac:dyDescent="0.15">
      <c r="A531" s="17"/>
    </row>
    <row r="532" spans="1:1" ht="12.75" customHeight="1" x14ac:dyDescent="0.15">
      <c r="A532" s="17"/>
    </row>
    <row r="533" spans="1:1" ht="12.75" customHeight="1" x14ac:dyDescent="0.15">
      <c r="A533" s="17"/>
    </row>
    <row r="534" spans="1:1" ht="12.75" customHeight="1" x14ac:dyDescent="0.15">
      <c r="A534" s="17"/>
    </row>
    <row r="535" spans="1:1" ht="12.75" customHeight="1" x14ac:dyDescent="0.15">
      <c r="A535" s="17"/>
    </row>
    <row r="536" spans="1:1" ht="12.75" customHeight="1" x14ac:dyDescent="0.15">
      <c r="A536" s="17"/>
    </row>
    <row r="537" spans="1:1" ht="12.75" customHeight="1" x14ac:dyDescent="0.15">
      <c r="A537" s="17"/>
    </row>
    <row r="538" spans="1:1" ht="12.75" customHeight="1" x14ac:dyDescent="0.15">
      <c r="A538" s="17"/>
    </row>
    <row r="539" spans="1:1" ht="12.75" customHeight="1" x14ac:dyDescent="0.15">
      <c r="A539" s="17"/>
    </row>
    <row r="540" spans="1:1" ht="12.75" customHeight="1" x14ac:dyDescent="0.15">
      <c r="A540" s="17"/>
    </row>
    <row r="541" spans="1:1" ht="12.75" customHeight="1" x14ac:dyDescent="0.15">
      <c r="A541" s="17"/>
    </row>
    <row r="542" spans="1:1" ht="12.75" customHeight="1" x14ac:dyDescent="0.15">
      <c r="A542" s="17"/>
    </row>
    <row r="543" spans="1:1" ht="12.75" customHeight="1" x14ac:dyDescent="0.15">
      <c r="A543" s="17"/>
    </row>
    <row r="544" spans="1:1" ht="12.75" customHeight="1" x14ac:dyDescent="0.15">
      <c r="A544" s="17"/>
    </row>
    <row r="545" spans="1:1" ht="12.75" customHeight="1" x14ac:dyDescent="0.15">
      <c r="A545" s="17"/>
    </row>
    <row r="546" spans="1:1" ht="12.75" customHeight="1" x14ac:dyDescent="0.15">
      <c r="A546" s="17"/>
    </row>
    <row r="547" spans="1:1" ht="12.75" customHeight="1" x14ac:dyDescent="0.15">
      <c r="A547" s="17"/>
    </row>
    <row r="548" spans="1:1" ht="12.75" customHeight="1" x14ac:dyDescent="0.15">
      <c r="A548" s="17"/>
    </row>
    <row r="549" spans="1:1" ht="12.75" customHeight="1" x14ac:dyDescent="0.15">
      <c r="A549" s="17"/>
    </row>
    <row r="550" spans="1:1" ht="12.75" customHeight="1" x14ac:dyDescent="0.15">
      <c r="A550" s="17"/>
    </row>
    <row r="551" spans="1:1" ht="12.75" customHeight="1" x14ac:dyDescent="0.15">
      <c r="A551" s="17"/>
    </row>
    <row r="552" spans="1:1" ht="12.75" customHeight="1" x14ac:dyDescent="0.15">
      <c r="A552" s="17"/>
    </row>
    <row r="553" spans="1:1" ht="12.75" customHeight="1" x14ac:dyDescent="0.15">
      <c r="A553" s="17"/>
    </row>
    <row r="554" spans="1:1" ht="12.75" customHeight="1" x14ac:dyDescent="0.15">
      <c r="A554" s="17"/>
    </row>
    <row r="555" spans="1:1" ht="12.75" customHeight="1" x14ac:dyDescent="0.15">
      <c r="A555" s="17"/>
    </row>
    <row r="556" spans="1:1" ht="12.75" customHeight="1" x14ac:dyDescent="0.15">
      <c r="A556" s="17"/>
    </row>
    <row r="557" spans="1:1" ht="12.75" customHeight="1" x14ac:dyDescent="0.15">
      <c r="A557" s="17"/>
    </row>
    <row r="558" spans="1:1" ht="12.75" customHeight="1" x14ac:dyDescent="0.15">
      <c r="A558" s="17"/>
    </row>
    <row r="559" spans="1:1" ht="12.75" customHeight="1" x14ac:dyDescent="0.15">
      <c r="A559" s="17"/>
    </row>
    <row r="560" spans="1:1" ht="12.75" customHeight="1" x14ac:dyDescent="0.15">
      <c r="A560" s="17"/>
    </row>
    <row r="561" spans="1:1" ht="12.75" customHeight="1" x14ac:dyDescent="0.15">
      <c r="A561" s="17"/>
    </row>
    <row r="562" spans="1:1" ht="12.75" customHeight="1" x14ac:dyDescent="0.15">
      <c r="A562" s="17"/>
    </row>
    <row r="563" spans="1:1" ht="12.75" customHeight="1" x14ac:dyDescent="0.15">
      <c r="A563" s="17"/>
    </row>
    <row r="564" spans="1:1" ht="12.75" customHeight="1" x14ac:dyDescent="0.15">
      <c r="A564" s="17"/>
    </row>
    <row r="565" spans="1:1" ht="12.75" customHeight="1" x14ac:dyDescent="0.15">
      <c r="A565" s="17"/>
    </row>
    <row r="566" spans="1:1" ht="12.75" customHeight="1" x14ac:dyDescent="0.15">
      <c r="A566" s="17"/>
    </row>
    <row r="567" spans="1:1" ht="12.75" customHeight="1" x14ac:dyDescent="0.15">
      <c r="A567" s="17"/>
    </row>
    <row r="568" spans="1:1" ht="12.75" customHeight="1" x14ac:dyDescent="0.15">
      <c r="A568" s="17"/>
    </row>
    <row r="569" spans="1:1" ht="12.75" customHeight="1" x14ac:dyDescent="0.15">
      <c r="A569" s="17"/>
    </row>
    <row r="570" spans="1:1" ht="12.75" customHeight="1" x14ac:dyDescent="0.15">
      <c r="A570" s="17"/>
    </row>
    <row r="571" spans="1:1" ht="12.75" customHeight="1" x14ac:dyDescent="0.15">
      <c r="A571" s="17"/>
    </row>
    <row r="572" spans="1:1" ht="12.75" customHeight="1" x14ac:dyDescent="0.15">
      <c r="A572" s="17"/>
    </row>
    <row r="573" spans="1:1" ht="12.75" customHeight="1" x14ac:dyDescent="0.15">
      <c r="A573" s="17"/>
    </row>
    <row r="574" spans="1:1" ht="12.75" customHeight="1" x14ac:dyDescent="0.15">
      <c r="A574" s="17"/>
    </row>
    <row r="575" spans="1:1" ht="12.75" customHeight="1" x14ac:dyDescent="0.15">
      <c r="A575" s="17"/>
    </row>
    <row r="576" spans="1:1" ht="12.75" customHeight="1" x14ac:dyDescent="0.15">
      <c r="A576" s="17"/>
    </row>
    <row r="577" spans="1:1" ht="12.75" customHeight="1" x14ac:dyDescent="0.15">
      <c r="A577" s="17"/>
    </row>
    <row r="578" spans="1:1" ht="12.75" customHeight="1" x14ac:dyDescent="0.15">
      <c r="A578" s="17"/>
    </row>
    <row r="579" spans="1:1" ht="12.75" customHeight="1" x14ac:dyDescent="0.15">
      <c r="A579" s="17"/>
    </row>
    <row r="580" spans="1:1" ht="12.75" customHeight="1" x14ac:dyDescent="0.15">
      <c r="A580" s="17"/>
    </row>
    <row r="581" spans="1:1" ht="12.75" customHeight="1" x14ac:dyDescent="0.15">
      <c r="A581" s="17"/>
    </row>
    <row r="582" spans="1:1" ht="12.75" customHeight="1" x14ac:dyDescent="0.15">
      <c r="A582" s="17"/>
    </row>
    <row r="583" spans="1:1" ht="12.75" customHeight="1" x14ac:dyDescent="0.15">
      <c r="A583" s="17"/>
    </row>
    <row r="584" spans="1:1" ht="12.75" customHeight="1" x14ac:dyDescent="0.15">
      <c r="A584" s="17"/>
    </row>
    <row r="585" spans="1:1" ht="12.75" customHeight="1" x14ac:dyDescent="0.15">
      <c r="A585" s="17"/>
    </row>
    <row r="586" spans="1:1" ht="12.75" customHeight="1" x14ac:dyDescent="0.15">
      <c r="A586" s="17"/>
    </row>
    <row r="587" spans="1:1" ht="12.75" customHeight="1" x14ac:dyDescent="0.15">
      <c r="A587" s="17"/>
    </row>
    <row r="588" spans="1:1" ht="12.75" customHeight="1" x14ac:dyDescent="0.15">
      <c r="A588" s="17"/>
    </row>
    <row r="589" spans="1:1" ht="12.75" customHeight="1" x14ac:dyDescent="0.15">
      <c r="A589" s="17"/>
    </row>
    <row r="590" spans="1:1" ht="12.75" customHeight="1" x14ac:dyDescent="0.15">
      <c r="A590" s="17"/>
    </row>
    <row r="591" spans="1:1" ht="12.75" customHeight="1" x14ac:dyDescent="0.15">
      <c r="A591" s="17"/>
    </row>
    <row r="592" spans="1:1" ht="12.75" customHeight="1" x14ac:dyDescent="0.15">
      <c r="A592" s="17"/>
    </row>
    <row r="593" spans="1:1" ht="12.75" customHeight="1" x14ac:dyDescent="0.15">
      <c r="A593" s="17"/>
    </row>
    <row r="594" spans="1:1" ht="12.75" customHeight="1" x14ac:dyDescent="0.15">
      <c r="A594" s="17"/>
    </row>
    <row r="595" spans="1:1" ht="12.75" customHeight="1" x14ac:dyDescent="0.15">
      <c r="A595" s="17"/>
    </row>
    <row r="596" spans="1:1" ht="12.75" customHeight="1" x14ac:dyDescent="0.15">
      <c r="A596" s="17"/>
    </row>
    <row r="597" spans="1:1" ht="12.75" customHeight="1" x14ac:dyDescent="0.15">
      <c r="A597" s="17"/>
    </row>
    <row r="598" spans="1:1" ht="12.75" customHeight="1" x14ac:dyDescent="0.15">
      <c r="A598" s="17"/>
    </row>
    <row r="599" spans="1:1" ht="12.75" customHeight="1" x14ac:dyDescent="0.15">
      <c r="A599" s="17"/>
    </row>
    <row r="600" spans="1:1" ht="12.75" customHeight="1" x14ac:dyDescent="0.15">
      <c r="A600" s="17"/>
    </row>
    <row r="601" spans="1:1" ht="12.75" customHeight="1" x14ac:dyDescent="0.15">
      <c r="A601" s="17"/>
    </row>
    <row r="602" spans="1:1" ht="12.75" customHeight="1" x14ac:dyDescent="0.15">
      <c r="A602" s="17"/>
    </row>
    <row r="603" spans="1:1" ht="12.75" customHeight="1" x14ac:dyDescent="0.15">
      <c r="A603" s="17"/>
    </row>
    <row r="604" spans="1:1" ht="12.75" customHeight="1" x14ac:dyDescent="0.15">
      <c r="A604" s="17"/>
    </row>
    <row r="605" spans="1:1" ht="12.75" customHeight="1" x14ac:dyDescent="0.15">
      <c r="A605" s="17"/>
    </row>
    <row r="606" spans="1:1" ht="12.75" customHeight="1" x14ac:dyDescent="0.15">
      <c r="A606" s="17"/>
    </row>
    <row r="607" spans="1:1" ht="12.75" customHeight="1" x14ac:dyDescent="0.15">
      <c r="A607" s="17"/>
    </row>
    <row r="608" spans="1:1" ht="12.75" customHeight="1" x14ac:dyDescent="0.15">
      <c r="A608" s="17"/>
    </row>
    <row r="609" spans="1:1" ht="12.75" customHeight="1" x14ac:dyDescent="0.15">
      <c r="A609" s="17"/>
    </row>
    <row r="610" spans="1:1" ht="12.75" customHeight="1" x14ac:dyDescent="0.15">
      <c r="A610" s="17"/>
    </row>
    <row r="611" spans="1:1" ht="12.75" customHeight="1" x14ac:dyDescent="0.15">
      <c r="A611" s="17"/>
    </row>
    <row r="612" spans="1:1" ht="12.75" customHeight="1" x14ac:dyDescent="0.15">
      <c r="A612" s="17"/>
    </row>
    <row r="613" spans="1:1" ht="12.75" customHeight="1" x14ac:dyDescent="0.15">
      <c r="A613" s="17"/>
    </row>
    <row r="614" spans="1:1" ht="12.75" customHeight="1" x14ac:dyDescent="0.15">
      <c r="A614" s="17"/>
    </row>
    <row r="615" spans="1:1" ht="12.75" customHeight="1" x14ac:dyDescent="0.15">
      <c r="A615" s="17"/>
    </row>
    <row r="616" spans="1:1" ht="12.75" customHeight="1" x14ac:dyDescent="0.15">
      <c r="A616" s="17"/>
    </row>
    <row r="617" spans="1:1" ht="12.75" customHeight="1" x14ac:dyDescent="0.15">
      <c r="A617" s="17"/>
    </row>
    <row r="618" spans="1:1" ht="12.75" customHeight="1" x14ac:dyDescent="0.15">
      <c r="A618" s="17"/>
    </row>
    <row r="619" spans="1:1" ht="12.75" customHeight="1" x14ac:dyDescent="0.15">
      <c r="A619" s="17"/>
    </row>
    <row r="620" spans="1:1" ht="12.75" customHeight="1" x14ac:dyDescent="0.15">
      <c r="A620" s="17"/>
    </row>
    <row r="621" spans="1:1" ht="12.75" customHeight="1" x14ac:dyDescent="0.15">
      <c r="A621" s="17"/>
    </row>
    <row r="622" spans="1:1" ht="12.75" customHeight="1" x14ac:dyDescent="0.15">
      <c r="A622" s="17"/>
    </row>
    <row r="623" spans="1:1" ht="12.75" customHeight="1" x14ac:dyDescent="0.15">
      <c r="A623" s="17"/>
    </row>
    <row r="624" spans="1:1" ht="12.75" customHeight="1" x14ac:dyDescent="0.15">
      <c r="A624" s="17"/>
    </row>
    <row r="625" spans="1:1" ht="12.75" customHeight="1" x14ac:dyDescent="0.15">
      <c r="A625" s="17"/>
    </row>
    <row r="626" spans="1:1" ht="12.75" customHeight="1" x14ac:dyDescent="0.15">
      <c r="A626" s="17"/>
    </row>
    <row r="627" spans="1:1" ht="12.75" customHeight="1" x14ac:dyDescent="0.15">
      <c r="A627" s="17"/>
    </row>
    <row r="628" spans="1:1" ht="12.75" customHeight="1" x14ac:dyDescent="0.15">
      <c r="A628" s="17"/>
    </row>
    <row r="629" spans="1:1" ht="12.75" customHeight="1" x14ac:dyDescent="0.15">
      <c r="A629" s="17"/>
    </row>
    <row r="630" spans="1:1" ht="12.75" customHeight="1" x14ac:dyDescent="0.15">
      <c r="A630" s="17"/>
    </row>
    <row r="631" spans="1:1" ht="12.75" customHeight="1" x14ac:dyDescent="0.15">
      <c r="A631" s="17"/>
    </row>
    <row r="632" spans="1:1" ht="12.75" customHeight="1" x14ac:dyDescent="0.15">
      <c r="A632" s="17"/>
    </row>
    <row r="633" spans="1:1" ht="12.75" customHeight="1" x14ac:dyDescent="0.15">
      <c r="A633" s="17"/>
    </row>
    <row r="634" spans="1:1" ht="12.75" customHeight="1" x14ac:dyDescent="0.15">
      <c r="A634" s="17"/>
    </row>
    <row r="635" spans="1:1" ht="12.75" customHeight="1" x14ac:dyDescent="0.15">
      <c r="A635" s="17"/>
    </row>
    <row r="636" spans="1:1" ht="12.75" customHeight="1" x14ac:dyDescent="0.15">
      <c r="A636" s="17"/>
    </row>
    <row r="637" spans="1:1" ht="12.75" customHeight="1" x14ac:dyDescent="0.15">
      <c r="A637" s="17"/>
    </row>
    <row r="638" spans="1:1" ht="12.75" customHeight="1" x14ac:dyDescent="0.15">
      <c r="A638" s="17"/>
    </row>
    <row r="639" spans="1:1" ht="12.75" customHeight="1" x14ac:dyDescent="0.15">
      <c r="A639" s="17"/>
    </row>
    <row r="640" spans="1:1" ht="12.75" customHeight="1" x14ac:dyDescent="0.15">
      <c r="A640" s="17"/>
    </row>
    <row r="641" spans="1:1" ht="12.75" customHeight="1" x14ac:dyDescent="0.15">
      <c r="A641" s="17"/>
    </row>
    <row r="642" spans="1:1" ht="12.75" customHeight="1" x14ac:dyDescent="0.15">
      <c r="A642" s="17"/>
    </row>
    <row r="643" spans="1:1" ht="12.75" customHeight="1" x14ac:dyDescent="0.15">
      <c r="A643" s="17"/>
    </row>
    <row r="644" spans="1:1" ht="12.75" customHeight="1" x14ac:dyDescent="0.15">
      <c r="A644" s="17"/>
    </row>
    <row r="645" spans="1:1" ht="12.75" customHeight="1" x14ac:dyDescent="0.15">
      <c r="A645" s="17"/>
    </row>
    <row r="646" spans="1:1" ht="12.75" customHeight="1" x14ac:dyDescent="0.15">
      <c r="A646" s="17"/>
    </row>
    <row r="647" spans="1:1" ht="12.75" customHeight="1" x14ac:dyDescent="0.15">
      <c r="A647" s="17"/>
    </row>
    <row r="648" spans="1:1" ht="12.75" customHeight="1" x14ac:dyDescent="0.15">
      <c r="A648" s="17"/>
    </row>
    <row r="649" spans="1:1" ht="12.75" customHeight="1" x14ac:dyDescent="0.15">
      <c r="A649" s="17"/>
    </row>
    <row r="650" spans="1:1" ht="12.75" customHeight="1" x14ac:dyDescent="0.15">
      <c r="A650" s="17"/>
    </row>
    <row r="651" spans="1:1" ht="12.75" customHeight="1" x14ac:dyDescent="0.15">
      <c r="A651" s="17"/>
    </row>
    <row r="652" spans="1:1" ht="12.75" customHeight="1" x14ac:dyDescent="0.15">
      <c r="A652" s="17"/>
    </row>
    <row r="653" spans="1:1" ht="12.75" customHeight="1" x14ac:dyDescent="0.15">
      <c r="A653" s="17"/>
    </row>
    <row r="654" spans="1:1" ht="12.75" customHeight="1" x14ac:dyDescent="0.15">
      <c r="A654" s="17"/>
    </row>
    <row r="655" spans="1:1" ht="12.75" customHeight="1" x14ac:dyDescent="0.15">
      <c r="A655" s="17"/>
    </row>
    <row r="656" spans="1:1" ht="12.75" customHeight="1" x14ac:dyDescent="0.15">
      <c r="A656" s="17"/>
    </row>
    <row r="657" spans="1:1" ht="12.75" customHeight="1" x14ac:dyDescent="0.15">
      <c r="A657" s="17"/>
    </row>
    <row r="658" spans="1:1" ht="12.75" customHeight="1" x14ac:dyDescent="0.15">
      <c r="A658" s="17"/>
    </row>
    <row r="659" spans="1:1" ht="12.75" customHeight="1" x14ac:dyDescent="0.15">
      <c r="A659" s="17"/>
    </row>
    <row r="660" spans="1:1" ht="12.75" customHeight="1" x14ac:dyDescent="0.15">
      <c r="A660" s="17"/>
    </row>
    <row r="661" spans="1:1" ht="12.75" customHeight="1" x14ac:dyDescent="0.15">
      <c r="A661" s="17"/>
    </row>
    <row r="662" spans="1:1" ht="12.75" customHeight="1" x14ac:dyDescent="0.15">
      <c r="A662" s="17"/>
    </row>
    <row r="663" spans="1:1" ht="12.75" customHeight="1" x14ac:dyDescent="0.15">
      <c r="A663" s="17"/>
    </row>
    <row r="664" spans="1:1" ht="12.75" customHeight="1" x14ac:dyDescent="0.15">
      <c r="A664" s="17"/>
    </row>
    <row r="665" spans="1:1" ht="12.75" customHeight="1" x14ac:dyDescent="0.15">
      <c r="A665" s="17"/>
    </row>
    <row r="666" spans="1:1" ht="12.75" customHeight="1" x14ac:dyDescent="0.15">
      <c r="A666" s="17"/>
    </row>
    <row r="667" spans="1:1" ht="12.75" customHeight="1" x14ac:dyDescent="0.15">
      <c r="A667" s="17"/>
    </row>
    <row r="668" spans="1:1" ht="12.75" customHeight="1" x14ac:dyDescent="0.15">
      <c r="A668" s="17"/>
    </row>
    <row r="669" spans="1:1" ht="12.75" customHeight="1" x14ac:dyDescent="0.15">
      <c r="A669" s="17"/>
    </row>
    <row r="670" spans="1:1" ht="12.75" customHeight="1" x14ac:dyDescent="0.15">
      <c r="A670" s="17"/>
    </row>
    <row r="671" spans="1:1" ht="12.75" customHeight="1" x14ac:dyDescent="0.15">
      <c r="A671" s="17"/>
    </row>
    <row r="672" spans="1:1" ht="12.75" customHeight="1" x14ac:dyDescent="0.15">
      <c r="A672" s="17"/>
    </row>
    <row r="673" spans="1:1" ht="12.75" customHeight="1" x14ac:dyDescent="0.15">
      <c r="A673" s="17"/>
    </row>
    <row r="674" spans="1:1" ht="12.75" customHeight="1" x14ac:dyDescent="0.15">
      <c r="A674" s="17"/>
    </row>
    <row r="675" spans="1:1" ht="12.75" customHeight="1" x14ac:dyDescent="0.15">
      <c r="A675" s="17"/>
    </row>
    <row r="676" spans="1:1" ht="12.75" customHeight="1" x14ac:dyDescent="0.15">
      <c r="A676" s="17"/>
    </row>
    <row r="677" spans="1:1" ht="12.75" customHeight="1" x14ac:dyDescent="0.15">
      <c r="A677" s="17"/>
    </row>
    <row r="678" spans="1:1" ht="12.75" customHeight="1" x14ac:dyDescent="0.15">
      <c r="A678" s="17"/>
    </row>
    <row r="679" spans="1:1" ht="12.75" customHeight="1" x14ac:dyDescent="0.15">
      <c r="A679" s="17"/>
    </row>
    <row r="680" spans="1:1" ht="12.75" customHeight="1" x14ac:dyDescent="0.15">
      <c r="A680" s="17"/>
    </row>
    <row r="681" spans="1:1" ht="12.75" customHeight="1" x14ac:dyDescent="0.15">
      <c r="A681" s="17"/>
    </row>
    <row r="682" spans="1:1" ht="12.75" customHeight="1" x14ac:dyDescent="0.15">
      <c r="A682" s="17"/>
    </row>
    <row r="683" spans="1:1" ht="12.75" customHeight="1" x14ac:dyDescent="0.15">
      <c r="A683" s="17"/>
    </row>
    <row r="684" spans="1:1" ht="12.75" customHeight="1" x14ac:dyDescent="0.15">
      <c r="A684" s="17"/>
    </row>
    <row r="685" spans="1:1" ht="12.75" customHeight="1" x14ac:dyDescent="0.15">
      <c r="A685" s="17"/>
    </row>
    <row r="686" spans="1:1" ht="12.75" customHeight="1" x14ac:dyDescent="0.15">
      <c r="A686" s="17"/>
    </row>
    <row r="687" spans="1:1" ht="12.75" customHeight="1" x14ac:dyDescent="0.15">
      <c r="A687" s="17"/>
    </row>
    <row r="688" spans="1:1" ht="12.75" customHeight="1" x14ac:dyDescent="0.15">
      <c r="A688" s="17"/>
    </row>
    <row r="689" spans="1:1" ht="12.75" customHeight="1" x14ac:dyDescent="0.15">
      <c r="A689" s="17"/>
    </row>
    <row r="690" spans="1:1" ht="12.75" customHeight="1" x14ac:dyDescent="0.15">
      <c r="A690" s="17"/>
    </row>
    <row r="691" spans="1:1" ht="12.75" customHeight="1" x14ac:dyDescent="0.15">
      <c r="A691" s="17"/>
    </row>
    <row r="692" spans="1:1" ht="12.75" customHeight="1" x14ac:dyDescent="0.15">
      <c r="A692" s="17"/>
    </row>
    <row r="693" spans="1:1" ht="12.75" customHeight="1" x14ac:dyDescent="0.15">
      <c r="A693" s="17"/>
    </row>
    <row r="694" spans="1:1" ht="12.75" customHeight="1" x14ac:dyDescent="0.15">
      <c r="A694" s="17"/>
    </row>
    <row r="695" spans="1:1" ht="12.75" customHeight="1" x14ac:dyDescent="0.15">
      <c r="A695" s="17"/>
    </row>
    <row r="696" spans="1:1" ht="12.75" customHeight="1" x14ac:dyDescent="0.15">
      <c r="A696" s="17"/>
    </row>
    <row r="697" spans="1:1" ht="12.75" customHeight="1" x14ac:dyDescent="0.15">
      <c r="A697" s="17"/>
    </row>
    <row r="698" spans="1:1" ht="12.75" customHeight="1" x14ac:dyDescent="0.15">
      <c r="A698" s="17"/>
    </row>
    <row r="699" spans="1:1" ht="12.75" customHeight="1" x14ac:dyDescent="0.15">
      <c r="A699" s="17"/>
    </row>
    <row r="700" spans="1:1" ht="12.75" customHeight="1" x14ac:dyDescent="0.15">
      <c r="A700" s="17"/>
    </row>
    <row r="701" spans="1:1" ht="12.75" customHeight="1" x14ac:dyDescent="0.15">
      <c r="A701" s="17"/>
    </row>
    <row r="702" spans="1:1" ht="12.75" customHeight="1" x14ac:dyDescent="0.15">
      <c r="A702" s="17"/>
    </row>
    <row r="703" spans="1:1" ht="12.75" customHeight="1" x14ac:dyDescent="0.15">
      <c r="A703" s="17"/>
    </row>
    <row r="704" spans="1:1" ht="12.75" customHeight="1" x14ac:dyDescent="0.15">
      <c r="A704" s="17"/>
    </row>
    <row r="705" spans="1:1" ht="12.75" customHeight="1" x14ac:dyDescent="0.15">
      <c r="A705" s="17"/>
    </row>
    <row r="706" spans="1:1" ht="12.75" customHeight="1" x14ac:dyDescent="0.15">
      <c r="A706" s="17"/>
    </row>
    <row r="707" spans="1:1" ht="12.75" customHeight="1" x14ac:dyDescent="0.15">
      <c r="A707" s="17"/>
    </row>
    <row r="708" spans="1:1" ht="12.75" customHeight="1" x14ac:dyDescent="0.15">
      <c r="A708" s="17"/>
    </row>
    <row r="709" spans="1:1" ht="12.75" customHeight="1" x14ac:dyDescent="0.15">
      <c r="A709" s="17"/>
    </row>
    <row r="710" spans="1:1" ht="12.75" customHeight="1" x14ac:dyDescent="0.15">
      <c r="A710" s="17"/>
    </row>
    <row r="711" spans="1:1" ht="12.75" customHeight="1" x14ac:dyDescent="0.15">
      <c r="A711" s="17"/>
    </row>
    <row r="712" spans="1:1" ht="12.75" customHeight="1" x14ac:dyDescent="0.15">
      <c r="A712" s="17"/>
    </row>
    <row r="713" spans="1:1" ht="12.75" customHeight="1" x14ac:dyDescent="0.15">
      <c r="A713" s="17"/>
    </row>
    <row r="714" spans="1:1" ht="12.75" customHeight="1" x14ac:dyDescent="0.15">
      <c r="A714" s="17"/>
    </row>
    <row r="715" spans="1:1" ht="12.75" customHeight="1" x14ac:dyDescent="0.15">
      <c r="A715" s="17"/>
    </row>
    <row r="716" spans="1:1" ht="12.75" customHeight="1" x14ac:dyDescent="0.15">
      <c r="A716" s="17"/>
    </row>
    <row r="717" spans="1:1" ht="12.75" customHeight="1" x14ac:dyDescent="0.15">
      <c r="A717" s="17"/>
    </row>
    <row r="718" spans="1:1" ht="12.75" customHeight="1" x14ac:dyDescent="0.15">
      <c r="A718" s="17"/>
    </row>
    <row r="719" spans="1:1" ht="12.75" customHeight="1" x14ac:dyDescent="0.15">
      <c r="A719" s="17"/>
    </row>
    <row r="720" spans="1:1" ht="12.75" customHeight="1" x14ac:dyDescent="0.15">
      <c r="A720" s="17"/>
    </row>
    <row r="721" spans="1:1" ht="12.75" customHeight="1" x14ac:dyDescent="0.15">
      <c r="A721" s="17"/>
    </row>
    <row r="722" spans="1:1" ht="12.75" customHeight="1" x14ac:dyDescent="0.15">
      <c r="A722" s="17"/>
    </row>
    <row r="723" spans="1:1" ht="12.75" customHeight="1" x14ac:dyDescent="0.15">
      <c r="A723" s="17"/>
    </row>
    <row r="724" spans="1:1" ht="12.75" customHeight="1" x14ac:dyDescent="0.15">
      <c r="A724" s="17"/>
    </row>
    <row r="725" spans="1:1" ht="12.75" customHeight="1" x14ac:dyDescent="0.15">
      <c r="A725" s="17"/>
    </row>
    <row r="726" spans="1:1" ht="12.75" customHeight="1" x14ac:dyDescent="0.15">
      <c r="A726" s="17"/>
    </row>
    <row r="727" spans="1:1" ht="12.75" customHeight="1" x14ac:dyDescent="0.15">
      <c r="A727" s="17"/>
    </row>
    <row r="728" spans="1:1" ht="12.75" customHeight="1" x14ac:dyDescent="0.15">
      <c r="A728" s="17"/>
    </row>
    <row r="729" spans="1:1" ht="12.75" customHeight="1" x14ac:dyDescent="0.15">
      <c r="A729" s="17"/>
    </row>
    <row r="730" spans="1:1" ht="12.75" customHeight="1" x14ac:dyDescent="0.15">
      <c r="A730" s="17"/>
    </row>
    <row r="731" spans="1:1" ht="12.75" customHeight="1" x14ac:dyDescent="0.15">
      <c r="A731" s="17"/>
    </row>
    <row r="732" spans="1:1" ht="12.75" customHeight="1" x14ac:dyDescent="0.15">
      <c r="A732" s="17"/>
    </row>
    <row r="733" spans="1:1" ht="12.75" customHeight="1" x14ac:dyDescent="0.15">
      <c r="A733" s="17"/>
    </row>
    <row r="734" spans="1:1" ht="12.75" customHeight="1" x14ac:dyDescent="0.15">
      <c r="A734" s="17"/>
    </row>
    <row r="735" spans="1:1" ht="12.75" customHeight="1" x14ac:dyDescent="0.15">
      <c r="A735" s="17"/>
    </row>
    <row r="736" spans="1:1" ht="12.75" customHeight="1" x14ac:dyDescent="0.15">
      <c r="A736" s="17"/>
    </row>
    <row r="737" spans="1:1" ht="12.75" customHeight="1" x14ac:dyDescent="0.15">
      <c r="A737" s="17"/>
    </row>
    <row r="738" spans="1:1" ht="12.75" customHeight="1" x14ac:dyDescent="0.15">
      <c r="A738" s="17"/>
    </row>
    <row r="739" spans="1:1" ht="12.75" customHeight="1" x14ac:dyDescent="0.15">
      <c r="A739" s="17"/>
    </row>
    <row r="740" spans="1:1" ht="12.75" customHeight="1" x14ac:dyDescent="0.15">
      <c r="A740" s="17"/>
    </row>
    <row r="741" spans="1:1" ht="12.75" customHeight="1" x14ac:dyDescent="0.15">
      <c r="A741" s="17"/>
    </row>
    <row r="742" spans="1:1" ht="12.75" customHeight="1" x14ac:dyDescent="0.15">
      <c r="A742" s="17"/>
    </row>
    <row r="743" spans="1:1" ht="12.75" customHeight="1" x14ac:dyDescent="0.15">
      <c r="A743" s="17"/>
    </row>
    <row r="744" spans="1:1" ht="12.75" customHeight="1" x14ac:dyDescent="0.15">
      <c r="A744" s="17"/>
    </row>
    <row r="745" spans="1:1" ht="12.75" customHeight="1" x14ac:dyDescent="0.15">
      <c r="A745" s="17"/>
    </row>
    <row r="746" spans="1:1" ht="12.75" customHeight="1" x14ac:dyDescent="0.15">
      <c r="A746" s="17"/>
    </row>
    <row r="747" spans="1:1" ht="12.75" customHeight="1" x14ac:dyDescent="0.15">
      <c r="A747" s="17"/>
    </row>
    <row r="748" spans="1:1" ht="12.75" customHeight="1" x14ac:dyDescent="0.15">
      <c r="A748" s="17"/>
    </row>
    <row r="749" spans="1:1" ht="12.75" customHeight="1" x14ac:dyDescent="0.15">
      <c r="A749" s="17"/>
    </row>
    <row r="750" spans="1:1" ht="12.75" customHeight="1" x14ac:dyDescent="0.15">
      <c r="A750" s="17"/>
    </row>
    <row r="751" spans="1:1" ht="12.75" customHeight="1" x14ac:dyDescent="0.15">
      <c r="A751" s="17"/>
    </row>
    <row r="752" spans="1:1" ht="12.75" customHeight="1" x14ac:dyDescent="0.15">
      <c r="A752" s="17"/>
    </row>
    <row r="753" spans="1:1" ht="12.75" customHeight="1" x14ac:dyDescent="0.15">
      <c r="A753" s="17"/>
    </row>
    <row r="754" spans="1:1" ht="12.75" customHeight="1" x14ac:dyDescent="0.15">
      <c r="A754" s="17"/>
    </row>
    <row r="755" spans="1:1" ht="12.75" customHeight="1" x14ac:dyDescent="0.15">
      <c r="A755" s="17"/>
    </row>
    <row r="756" spans="1:1" ht="12.75" customHeight="1" x14ac:dyDescent="0.15">
      <c r="A756" s="17"/>
    </row>
    <row r="757" spans="1:1" ht="12.75" customHeight="1" x14ac:dyDescent="0.15">
      <c r="A757" s="17"/>
    </row>
    <row r="758" spans="1:1" ht="12.75" customHeight="1" x14ac:dyDescent="0.15">
      <c r="A758" s="17"/>
    </row>
    <row r="759" spans="1:1" ht="12.75" customHeight="1" x14ac:dyDescent="0.15">
      <c r="A759" s="17"/>
    </row>
    <row r="760" spans="1:1" ht="12.75" customHeight="1" x14ac:dyDescent="0.15">
      <c r="A760" s="17"/>
    </row>
    <row r="761" spans="1:1" ht="12.75" customHeight="1" x14ac:dyDescent="0.15">
      <c r="A761" s="17"/>
    </row>
    <row r="762" spans="1:1" ht="12.75" customHeight="1" x14ac:dyDescent="0.15">
      <c r="A762" s="17"/>
    </row>
    <row r="763" spans="1:1" ht="12.75" customHeight="1" x14ac:dyDescent="0.15">
      <c r="A763" s="17"/>
    </row>
    <row r="764" spans="1:1" ht="12.75" customHeight="1" x14ac:dyDescent="0.15">
      <c r="A764" s="17"/>
    </row>
    <row r="765" spans="1:1" ht="12.75" customHeight="1" x14ac:dyDescent="0.15">
      <c r="A765" s="17"/>
    </row>
    <row r="766" spans="1:1" ht="12.75" customHeight="1" x14ac:dyDescent="0.15">
      <c r="A766" s="17"/>
    </row>
    <row r="767" spans="1:1" ht="12.75" customHeight="1" x14ac:dyDescent="0.15">
      <c r="A767" s="17"/>
    </row>
    <row r="768" spans="1:1" ht="12.75" customHeight="1" x14ac:dyDescent="0.15">
      <c r="A768" s="17"/>
    </row>
    <row r="769" spans="1:1" ht="12.75" customHeight="1" x14ac:dyDescent="0.15">
      <c r="A769" s="17"/>
    </row>
    <row r="770" spans="1:1" ht="12.75" customHeight="1" x14ac:dyDescent="0.15">
      <c r="A770" s="17"/>
    </row>
    <row r="771" spans="1:1" ht="12.75" customHeight="1" x14ac:dyDescent="0.15">
      <c r="A771" s="17"/>
    </row>
    <row r="772" spans="1:1" ht="12.75" customHeight="1" x14ac:dyDescent="0.15">
      <c r="A772" s="17"/>
    </row>
    <row r="773" spans="1:1" ht="12.75" customHeight="1" x14ac:dyDescent="0.15">
      <c r="A773" s="17"/>
    </row>
    <row r="774" spans="1:1" ht="12.75" customHeight="1" x14ac:dyDescent="0.15">
      <c r="A774" s="17"/>
    </row>
    <row r="775" spans="1:1" ht="12.75" customHeight="1" x14ac:dyDescent="0.15">
      <c r="A775" s="17"/>
    </row>
    <row r="776" spans="1:1" ht="12.75" customHeight="1" x14ac:dyDescent="0.15">
      <c r="A776" s="17"/>
    </row>
    <row r="777" spans="1:1" ht="12.75" customHeight="1" x14ac:dyDescent="0.15">
      <c r="A777" s="17"/>
    </row>
    <row r="778" spans="1:1" ht="12.75" customHeight="1" x14ac:dyDescent="0.15">
      <c r="A778" s="17"/>
    </row>
    <row r="779" spans="1:1" ht="12.75" customHeight="1" x14ac:dyDescent="0.15">
      <c r="A779" s="17"/>
    </row>
    <row r="780" spans="1:1" ht="12.75" customHeight="1" x14ac:dyDescent="0.15">
      <c r="A780" s="17"/>
    </row>
    <row r="781" spans="1:1" ht="12.75" customHeight="1" x14ac:dyDescent="0.15">
      <c r="A781" s="17"/>
    </row>
    <row r="782" spans="1:1" ht="12.75" customHeight="1" x14ac:dyDescent="0.15">
      <c r="A782" s="17"/>
    </row>
    <row r="783" spans="1:1" ht="12.75" customHeight="1" x14ac:dyDescent="0.15">
      <c r="A783" s="17"/>
    </row>
    <row r="784" spans="1:1" ht="12.75" customHeight="1" x14ac:dyDescent="0.15">
      <c r="A784" s="17"/>
    </row>
    <row r="785" spans="1:1" ht="12.75" customHeight="1" x14ac:dyDescent="0.15">
      <c r="A785" s="17"/>
    </row>
    <row r="786" spans="1:1" ht="12.75" customHeight="1" x14ac:dyDescent="0.15">
      <c r="A786" s="17"/>
    </row>
    <row r="787" spans="1:1" ht="12.75" customHeight="1" x14ac:dyDescent="0.15">
      <c r="A787" s="17"/>
    </row>
    <row r="788" spans="1:1" ht="12.75" customHeight="1" x14ac:dyDescent="0.15">
      <c r="A788" s="17"/>
    </row>
    <row r="789" spans="1:1" ht="12.75" customHeight="1" x14ac:dyDescent="0.15">
      <c r="A789" s="17"/>
    </row>
    <row r="790" spans="1:1" ht="12.75" customHeight="1" x14ac:dyDescent="0.15">
      <c r="A790" s="17"/>
    </row>
    <row r="791" spans="1:1" ht="12.75" customHeight="1" x14ac:dyDescent="0.15">
      <c r="A791" s="17"/>
    </row>
    <row r="792" spans="1:1" ht="12.75" customHeight="1" x14ac:dyDescent="0.15">
      <c r="A792" s="17"/>
    </row>
    <row r="793" spans="1:1" ht="12.75" customHeight="1" x14ac:dyDescent="0.15">
      <c r="A793" s="17"/>
    </row>
    <row r="794" spans="1:1" ht="12.75" customHeight="1" x14ac:dyDescent="0.15">
      <c r="A794" s="17"/>
    </row>
    <row r="795" spans="1:1" ht="12.75" customHeight="1" x14ac:dyDescent="0.15">
      <c r="A795" s="17"/>
    </row>
    <row r="796" spans="1:1" ht="12.75" customHeight="1" x14ac:dyDescent="0.15">
      <c r="A796" s="17"/>
    </row>
    <row r="797" spans="1:1" ht="12.75" customHeight="1" x14ac:dyDescent="0.15">
      <c r="A797" s="17"/>
    </row>
    <row r="798" spans="1:1" ht="12.75" customHeight="1" x14ac:dyDescent="0.15">
      <c r="A798" s="17"/>
    </row>
    <row r="799" spans="1:1" ht="12.75" customHeight="1" x14ac:dyDescent="0.15">
      <c r="A799" s="17"/>
    </row>
    <row r="800" spans="1:1" ht="12.75" customHeight="1" x14ac:dyDescent="0.15">
      <c r="A800" s="17"/>
    </row>
    <row r="801" spans="1:1" ht="12.75" customHeight="1" x14ac:dyDescent="0.15">
      <c r="A801" s="17"/>
    </row>
    <row r="802" spans="1:1" ht="12.75" customHeight="1" x14ac:dyDescent="0.15">
      <c r="A802" s="17"/>
    </row>
    <row r="803" spans="1:1" ht="12.75" customHeight="1" x14ac:dyDescent="0.15">
      <c r="A803" s="17"/>
    </row>
    <row r="804" spans="1:1" ht="12.75" customHeight="1" x14ac:dyDescent="0.15">
      <c r="A804" s="17"/>
    </row>
    <row r="805" spans="1:1" ht="12.75" customHeight="1" x14ac:dyDescent="0.15">
      <c r="A805" s="17"/>
    </row>
    <row r="806" spans="1:1" ht="12.75" customHeight="1" x14ac:dyDescent="0.15">
      <c r="A806" s="17"/>
    </row>
    <row r="807" spans="1:1" ht="12.75" customHeight="1" x14ac:dyDescent="0.15">
      <c r="A807" s="17"/>
    </row>
    <row r="808" spans="1:1" ht="12.75" customHeight="1" x14ac:dyDescent="0.15">
      <c r="A808" s="17"/>
    </row>
    <row r="809" spans="1:1" ht="12.75" customHeight="1" x14ac:dyDescent="0.15">
      <c r="A809" s="17"/>
    </row>
    <row r="810" spans="1:1" ht="12.75" customHeight="1" x14ac:dyDescent="0.15">
      <c r="A810" s="17"/>
    </row>
    <row r="811" spans="1:1" ht="12.75" customHeight="1" x14ac:dyDescent="0.15">
      <c r="A811" s="17"/>
    </row>
    <row r="812" spans="1:1" ht="12.75" customHeight="1" x14ac:dyDescent="0.15">
      <c r="A812" s="17"/>
    </row>
    <row r="813" spans="1:1" ht="12.75" customHeight="1" x14ac:dyDescent="0.15">
      <c r="A813" s="17"/>
    </row>
    <row r="814" spans="1:1" ht="12.75" customHeight="1" x14ac:dyDescent="0.15">
      <c r="A814" s="17"/>
    </row>
    <row r="815" spans="1:1" ht="12.75" customHeight="1" x14ac:dyDescent="0.15">
      <c r="A815" s="17"/>
    </row>
    <row r="816" spans="1:1" ht="12.75" customHeight="1" x14ac:dyDescent="0.15">
      <c r="A816" s="17"/>
    </row>
    <row r="817" spans="1:1" ht="12.75" customHeight="1" x14ac:dyDescent="0.15">
      <c r="A817" s="17"/>
    </row>
    <row r="818" spans="1:1" ht="12.75" customHeight="1" x14ac:dyDescent="0.15">
      <c r="A818" s="17"/>
    </row>
    <row r="819" spans="1:1" ht="12.75" customHeight="1" x14ac:dyDescent="0.15">
      <c r="A819" s="17"/>
    </row>
    <row r="820" spans="1:1" ht="12.75" customHeight="1" x14ac:dyDescent="0.15">
      <c r="A820" s="17"/>
    </row>
    <row r="821" spans="1:1" ht="12.75" customHeight="1" x14ac:dyDescent="0.15">
      <c r="A821" s="17"/>
    </row>
    <row r="822" spans="1:1" ht="12.75" customHeight="1" x14ac:dyDescent="0.15">
      <c r="A822" s="17"/>
    </row>
    <row r="823" spans="1:1" ht="12.75" customHeight="1" x14ac:dyDescent="0.15">
      <c r="A823" s="17"/>
    </row>
    <row r="824" spans="1:1" ht="12.75" customHeight="1" x14ac:dyDescent="0.15">
      <c r="A824" s="17"/>
    </row>
    <row r="825" spans="1:1" ht="12.75" customHeight="1" x14ac:dyDescent="0.15">
      <c r="A825" s="17"/>
    </row>
    <row r="826" spans="1:1" ht="12.75" customHeight="1" x14ac:dyDescent="0.15">
      <c r="A826" s="17"/>
    </row>
    <row r="827" spans="1:1" ht="12.75" customHeight="1" x14ac:dyDescent="0.15">
      <c r="A827" s="17"/>
    </row>
    <row r="828" spans="1:1" ht="12.75" customHeight="1" x14ac:dyDescent="0.15">
      <c r="A828" s="17"/>
    </row>
    <row r="829" spans="1:1" ht="12.75" customHeight="1" x14ac:dyDescent="0.15">
      <c r="A829" s="17"/>
    </row>
    <row r="830" spans="1:1" ht="12.75" customHeight="1" x14ac:dyDescent="0.15">
      <c r="A830" s="17"/>
    </row>
    <row r="831" spans="1:1" ht="12.75" customHeight="1" x14ac:dyDescent="0.15">
      <c r="A831" s="17"/>
    </row>
    <row r="832" spans="1:1" ht="12.75" customHeight="1" x14ac:dyDescent="0.15">
      <c r="A832" s="17"/>
    </row>
    <row r="833" spans="1:1" ht="12.75" customHeight="1" x14ac:dyDescent="0.15">
      <c r="A833" s="17"/>
    </row>
    <row r="834" spans="1:1" ht="12.75" customHeight="1" x14ac:dyDescent="0.15">
      <c r="A834" s="17"/>
    </row>
    <row r="835" spans="1:1" ht="12.75" customHeight="1" x14ac:dyDescent="0.15">
      <c r="A835" s="17"/>
    </row>
    <row r="836" spans="1:1" ht="12.75" customHeight="1" x14ac:dyDescent="0.15">
      <c r="A836" s="17"/>
    </row>
    <row r="837" spans="1:1" ht="12.75" customHeight="1" x14ac:dyDescent="0.15">
      <c r="A837" s="17"/>
    </row>
    <row r="838" spans="1:1" ht="12.75" customHeight="1" x14ac:dyDescent="0.15">
      <c r="A838" s="17"/>
    </row>
    <row r="839" spans="1:1" ht="12.75" customHeight="1" x14ac:dyDescent="0.15">
      <c r="A839" s="17"/>
    </row>
    <row r="840" spans="1:1" ht="12.75" customHeight="1" x14ac:dyDescent="0.15">
      <c r="A840" s="17"/>
    </row>
    <row r="841" spans="1:1" ht="12.75" customHeight="1" x14ac:dyDescent="0.15">
      <c r="A841" s="17"/>
    </row>
    <row r="842" spans="1:1" ht="12.75" customHeight="1" x14ac:dyDescent="0.15">
      <c r="A842" s="17"/>
    </row>
    <row r="843" spans="1:1" ht="12.75" customHeight="1" x14ac:dyDescent="0.15">
      <c r="A843" s="17"/>
    </row>
    <row r="844" spans="1:1" ht="12.75" customHeight="1" x14ac:dyDescent="0.15">
      <c r="A844" s="17"/>
    </row>
    <row r="845" spans="1:1" ht="12.75" customHeight="1" x14ac:dyDescent="0.15">
      <c r="A845" s="17"/>
    </row>
    <row r="846" spans="1:1" ht="12.75" customHeight="1" x14ac:dyDescent="0.15">
      <c r="A846" s="17"/>
    </row>
    <row r="847" spans="1:1" ht="12.75" customHeight="1" x14ac:dyDescent="0.15">
      <c r="A847" s="17"/>
    </row>
    <row r="848" spans="1:1" ht="12.75" customHeight="1" x14ac:dyDescent="0.15">
      <c r="A848" s="17"/>
    </row>
    <row r="849" spans="1:1" ht="12.75" customHeight="1" x14ac:dyDescent="0.15">
      <c r="A849" s="17"/>
    </row>
    <row r="850" spans="1:1" ht="12.75" customHeight="1" x14ac:dyDescent="0.15">
      <c r="A850" s="17"/>
    </row>
    <row r="851" spans="1:1" ht="12.75" customHeight="1" x14ac:dyDescent="0.15">
      <c r="A851" s="17"/>
    </row>
    <row r="852" spans="1:1" ht="12.75" customHeight="1" x14ac:dyDescent="0.15">
      <c r="A852" s="17"/>
    </row>
    <row r="853" spans="1:1" ht="12.75" customHeight="1" x14ac:dyDescent="0.15">
      <c r="A853" s="17"/>
    </row>
    <row r="854" spans="1:1" ht="12.75" customHeight="1" x14ac:dyDescent="0.15">
      <c r="A854" s="17"/>
    </row>
    <row r="855" spans="1:1" ht="12.75" customHeight="1" x14ac:dyDescent="0.15">
      <c r="A855" s="17"/>
    </row>
    <row r="856" spans="1:1" ht="12.75" customHeight="1" x14ac:dyDescent="0.15">
      <c r="A856" s="17"/>
    </row>
    <row r="857" spans="1:1" ht="12.75" customHeight="1" x14ac:dyDescent="0.15">
      <c r="A857" s="17"/>
    </row>
    <row r="858" spans="1:1" ht="12.75" customHeight="1" x14ac:dyDescent="0.15">
      <c r="A858" s="17"/>
    </row>
    <row r="859" spans="1:1" ht="12.75" customHeight="1" x14ac:dyDescent="0.15">
      <c r="A859" s="17"/>
    </row>
    <row r="860" spans="1:1" ht="12.75" customHeight="1" x14ac:dyDescent="0.15">
      <c r="A860" s="17"/>
    </row>
    <row r="861" spans="1:1" ht="12.75" customHeight="1" x14ac:dyDescent="0.15">
      <c r="A861" s="17"/>
    </row>
    <row r="862" spans="1:1" ht="12.75" customHeight="1" x14ac:dyDescent="0.15">
      <c r="A862" s="17"/>
    </row>
    <row r="863" spans="1:1" ht="12.75" customHeight="1" x14ac:dyDescent="0.15">
      <c r="A863" s="17"/>
    </row>
    <row r="864" spans="1:1" ht="12.75" customHeight="1" x14ac:dyDescent="0.15">
      <c r="A864" s="17"/>
    </row>
    <row r="865" spans="1:1" ht="12.75" customHeight="1" x14ac:dyDescent="0.15">
      <c r="A865" s="17"/>
    </row>
    <row r="866" spans="1:1" ht="12.75" customHeight="1" x14ac:dyDescent="0.15">
      <c r="A866" s="17"/>
    </row>
    <row r="867" spans="1:1" ht="12.75" customHeight="1" x14ac:dyDescent="0.15">
      <c r="A867" s="17"/>
    </row>
    <row r="868" spans="1:1" ht="12.75" customHeight="1" x14ac:dyDescent="0.15">
      <c r="A868" s="17"/>
    </row>
    <row r="869" spans="1:1" ht="12.75" customHeight="1" x14ac:dyDescent="0.15">
      <c r="A869" s="17"/>
    </row>
    <row r="870" spans="1:1" ht="12.75" customHeight="1" x14ac:dyDescent="0.15">
      <c r="A870" s="17"/>
    </row>
    <row r="871" spans="1:1" ht="12.75" customHeight="1" x14ac:dyDescent="0.15">
      <c r="A871" s="17"/>
    </row>
    <row r="872" spans="1:1" ht="12.75" customHeight="1" x14ac:dyDescent="0.15">
      <c r="A872" s="17"/>
    </row>
    <row r="873" spans="1:1" ht="12.75" customHeight="1" x14ac:dyDescent="0.15">
      <c r="A873" s="17"/>
    </row>
    <row r="874" spans="1:1" ht="12.75" customHeight="1" x14ac:dyDescent="0.15">
      <c r="A874" s="17"/>
    </row>
    <row r="875" spans="1:1" ht="12.75" customHeight="1" x14ac:dyDescent="0.15">
      <c r="A875" s="17"/>
    </row>
    <row r="876" spans="1:1" ht="12.75" customHeight="1" x14ac:dyDescent="0.15">
      <c r="A876" s="17"/>
    </row>
    <row r="877" spans="1:1" ht="12.75" customHeight="1" x14ac:dyDescent="0.15">
      <c r="A877" s="17"/>
    </row>
    <row r="878" spans="1:1" ht="12.75" customHeight="1" x14ac:dyDescent="0.15">
      <c r="A878" s="17"/>
    </row>
    <row r="879" spans="1:1" ht="12.75" customHeight="1" x14ac:dyDescent="0.15">
      <c r="A879" s="17"/>
    </row>
    <row r="880" spans="1:1" ht="12.75" customHeight="1" x14ac:dyDescent="0.15">
      <c r="A880" s="17"/>
    </row>
    <row r="881" spans="1:1" ht="12.75" customHeight="1" x14ac:dyDescent="0.15">
      <c r="A881" s="17"/>
    </row>
    <row r="882" spans="1:1" ht="12.75" customHeight="1" x14ac:dyDescent="0.15">
      <c r="A882" s="17"/>
    </row>
    <row r="883" spans="1:1" ht="12.75" customHeight="1" x14ac:dyDescent="0.15">
      <c r="A883" s="17"/>
    </row>
    <row r="884" spans="1:1" ht="12.75" customHeight="1" x14ac:dyDescent="0.15">
      <c r="A884" s="17"/>
    </row>
    <row r="885" spans="1:1" ht="12.75" customHeight="1" x14ac:dyDescent="0.15">
      <c r="A885" s="17"/>
    </row>
    <row r="886" spans="1:1" ht="12.75" customHeight="1" x14ac:dyDescent="0.15">
      <c r="A886" s="17"/>
    </row>
    <row r="887" spans="1:1" ht="12.75" customHeight="1" x14ac:dyDescent="0.15">
      <c r="A887" s="17"/>
    </row>
    <row r="888" spans="1:1" ht="12.75" customHeight="1" x14ac:dyDescent="0.15">
      <c r="A888" s="17"/>
    </row>
    <row r="889" spans="1:1" ht="12.75" customHeight="1" x14ac:dyDescent="0.15">
      <c r="A889" s="17"/>
    </row>
    <row r="890" spans="1:1" ht="12.75" customHeight="1" x14ac:dyDescent="0.15">
      <c r="A890" s="17"/>
    </row>
    <row r="891" spans="1:1" ht="12.75" customHeight="1" x14ac:dyDescent="0.15">
      <c r="A891" s="17"/>
    </row>
    <row r="892" spans="1:1" ht="12.75" customHeight="1" x14ac:dyDescent="0.15">
      <c r="A892" s="17"/>
    </row>
    <row r="893" spans="1:1" ht="12.75" customHeight="1" x14ac:dyDescent="0.15">
      <c r="A893" s="17"/>
    </row>
    <row r="894" spans="1:1" ht="12.75" customHeight="1" x14ac:dyDescent="0.15">
      <c r="A894" s="17"/>
    </row>
    <row r="895" spans="1:1" ht="12.75" customHeight="1" x14ac:dyDescent="0.15">
      <c r="A895" s="17"/>
    </row>
    <row r="896" spans="1:1" ht="12.75" customHeight="1" x14ac:dyDescent="0.15">
      <c r="A896" s="17"/>
    </row>
    <row r="897" spans="1:1" ht="12.75" customHeight="1" x14ac:dyDescent="0.15">
      <c r="A897" s="17"/>
    </row>
    <row r="898" spans="1:1" ht="12.75" customHeight="1" x14ac:dyDescent="0.15">
      <c r="A898" s="17"/>
    </row>
    <row r="899" spans="1:1" ht="12.75" customHeight="1" x14ac:dyDescent="0.15">
      <c r="A899" s="17"/>
    </row>
    <row r="900" spans="1:1" ht="12.75" customHeight="1" x14ac:dyDescent="0.15">
      <c r="A900" s="17"/>
    </row>
    <row r="901" spans="1:1" ht="12.75" customHeight="1" x14ac:dyDescent="0.15">
      <c r="A901" s="17"/>
    </row>
    <row r="902" spans="1:1" ht="12.75" customHeight="1" x14ac:dyDescent="0.15">
      <c r="A902" s="17"/>
    </row>
    <row r="903" spans="1:1" ht="12.75" customHeight="1" x14ac:dyDescent="0.15">
      <c r="A903" s="17"/>
    </row>
    <row r="904" spans="1:1" ht="12.75" customHeight="1" x14ac:dyDescent="0.15">
      <c r="A904" s="17"/>
    </row>
    <row r="905" spans="1:1" ht="12.75" customHeight="1" x14ac:dyDescent="0.15">
      <c r="A905" s="17"/>
    </row>
    <row r="906" spans="1:1" ht="12.75" customHeight="1" x14ac:dyDescent="0.15">
      <c r="A906" s="17"/>
    </row>
    <row r="907" spans="1:1" ht="12.75" customHeight="1" x14ac:dyDescent="0.15">
      <c r="A907" s="17"/>
    </row>
    <row r="908" spans="1:1" ht="12.75" customHeight="1" x14ac:dyDescent="0.15">
      <c r="A908" s="17"/>
    </row>
    <row r="909" spans="1:1" ht="12.75" customHeight="1" x14ac:dyDescent="0.15">
      <c r="A909" s="17"/>
    </row>
    <row r="910" spans="1:1" ht="12.75" customHeight="1" x14ac:dyDescent="0.15">
      <c r="A910" s="17"/>
    </row>
    <row r="911" spans="1:1" ht="12.75" customHeight="1" x14ac:dyDescent="0.15">
      <c r="A911" s="17"/>
    </row>
    <row r="912" spans="1:1" ht="12.75" customHeight="1" x14ac:dyDescent="0.15">
      <c r="A912" s="17"/>
    </row>
    <row r="913" spans="1:1" ht="12.75" customHeight="1" x14ac:dyDescent="0.15">
      <c r="A913" s="17"/>
    </row>
    <row r="914" spans="1:1" ht="12.75" customHeight="1" x14ac:dyDescent="0.15">
      <c r="A914" s="17"/>
    </row>
    <row r="915" spans="1:1" ht="12.75" customHeight="1" x14ac:dyDescent="0.15">
      <c r="A915" s="17"/>
    </row>
    <row r="916" spans="1:1" ht="12.75" customHeight="1" x14ac:dyDescent="0.15">
      <c r="A916" s="17"/>
    </row>
    <row r="917" spans="1:1" ht="12.75" customHeight="1" x14ac:dyDescent="0.15">
      <c r="A917" s="17"/>
    </row>
    <row r="918" spans="1:1" ht="12.75" customHeight="1" x14ac:dyDescent="0.15">
      <c r="A918" s="17"/>
    </row>
    <row r="919" spans="1:1" ht="12.75" customHeight="1" x14ac:dyDescent="0.15">
      <c r="A919" s="17"/>
    </row>
    <row r="920" spans="1:1" ht="12.75" customHeight="1" x14ac:dyDescent="0.15">
      <c r="A920" s="17"/>
    </row>
    <row r="921" spans="1:1" ht="12.75" customHeight="1" x14ac:dyDescent="0.15">
      <c r="A921" s="17"/>
    </row>
    <row r="922" spans="1:1" ht="12.75" customHeight="1" x14ac:dyDescent="0.15">
      <c r="A922" s="17"/>
    </row>
    <row r="923" spans="1:1" ht="12.75" customHeight="1" x14ac:dyDescent="0.15">
      <c r="A923" s="17"/>
    </row>
    <row r="924" spans="1:1" ht="12.75" customHeight="1" x14ac:dyDescent="0.15">
      <c r="A924" s="17"/>
    </row>
    <row r="925" spans="1:1" ht="12.75" customHeight="1" x14ac:dyDescent="0.15">
      <c r="A925" s="17"/>
    </row>
    <row r="926" spans="1:1" ht="12.75" customHeight="1" x14ac:dyDescent="0.15">
      <c r="A926" s="17"/>
    </row>
    <row r="927" spans="1:1" ht="12.75" customHeight="1" x14ac:dyDescent="0.15">
      <c r="A927" s="17"/>
    </row>
    <row r="928" spans="1:1" ht="12.75" customHeight="1" x14ac:dyDescent="0.15">
      <c r="A928" s="17"/>
    </row>
    <row r="929" spans="1:1" ht="12.75" customHeight="1" x14ac:dyDescent="0.15">
      <c r="A929" s="17"/>
    </row>
    <row r="930" spans="1:1" ht="12.75" customHeight="1" x14ac:dyDescent="0.15">
      <c r="A930" s="17"/>
    </row>
    <row r="931" spans="1:1" ht="12.75" customHeight="1" x14ac:dyDescent="0.15">
      <c r="A931" s="17"/>
    </row>
    <row r="932" spans="1:1" ht="12.75" customHeight="1" x14ac:dyDescent="0.15">
      <c r="A932" s="17"/>
    </row>
    <row r="933" spans="1:1" ht="12.75" customHeight="1" x14ac:dyDescent="0.15">
      <c r="A933" s="17"/>
    </row>
    <row r="934" spans="1:1" ht="12.75" customHeight="1" x14ac:dyDescent="0.15">
      <c r="A934" s="17"/>
    </row>
    <row r="935" spans="1:1" ht="12.75" customHeight="1" x14ac:dyDescent="0.15">
      <c r="A935" s="17"/>
    </row>
    <row r="936" spans="1:1" ht="12.75" customHeight="1" x14ac:dyDescent="0.15">
      <c r="A936" s="17"/>
    </row>
    <row r="937" spans="1:1" ht="12.75" customHeight="1" x14ac:dyDescent="0.15">
      <c r="A937" s="17"/>
    </row>
    <row r="938" spans="1:1" ht="12.75" customHeight="1" x14ac:dyDescent="0.15">
      <c r="A938" s="17"/>
    </row>
    <row r="939" spans="1:1" ht="12.75" customHeight="1" x14ac:dyDescent="0.15">
      <c r="A939" s="17"/>
    </row>
    <row r="940" spans="1:1" ht="12.75" customHeight="1" x14ac:dyDescent="0.15">
      <c r="A940" s="17"/>
    </row>
    <row r="941" spans="1:1" ht="12.75" customHeight="1" x14ac:dyDescent="0.15">
      <c r="A941" s="17"/>
    </row>
    <row r="942" spans="1:1" ht="12.75" customHeight="1" x14ac:dyDescent="0.15">
      <c r="A942" s="17"/>
    </row>
    <row r="943" spans="1:1" ht="12.75" customHeight="1" x14ac:dyDescent="0.15">
      <c r="A943" s="17"/>
    </row>
    <row r="944" spans="1:1" ht="12.75" customHeight="1" x14ac:dyDescent="0.15">
      <c r="A944" s="17"/>
    </row>
    <row r="945" spans="1:1" ht="12.75" customHeight="1" x14ac:dyDescent="0.15">
      <c r="A945" s="17"/>
    </row>
    <row r="946" spans="1:1" ht="12.75" customHeight="1" x14ac:dyDescent="0.15">
      <c r="A946" s="17"/>
    </row>
    <row r="947" spans="1:1" ht="12.75" customHeight="1" x14ac:dyDescent="0.15">
      <c r="A947" s="17"/>
    </row>
    <row r="948" spans="1:1" ht="12.75" customHeight="1" x14ac:dyDescent="0.15">
      <c r="A948" s="17"/>
    </row>
    <row r="949" spans="1:1" ht="12.75" customHeight="1" x14ac:dyDescent="0.15">
      <c r="A949" s="17"/>
    </row>
    <row r="950" spans="1:1" ht="12.75" customHeight="1" x14ac:dyDescent="0.15">
      <c r="A950" s="17"/>
    </row>
    <row r="951" spans="1:1" ht="12.75" customHeight="1" x14ac:dyDescent="0.15">
      <c r="A951" s="17"/>
    </row>
    <row r="952" spans="1:1" ht="12.75" customHeight="1" x14ac:dyDescent="0.15">
      <c r="A952" s="17"/>
    </row>
    <row r="953" spans="1:1" ht="12.75" customHeight="1" x14ac:dyDescent="0.15">
      <c r="A953" s="17"/>
    </row>
    <row r="954" spans="1:1" ht="12.75" customHeight="1" x14ac:dyDescent="0.15">
      <c r="A954" s="17"/>
    </row>
    <row r="955" spans="1:1" ht="12.75" customHeight="1" x14ac:dyDescent="0.15">
      <c r="A955" s="17"/>
    </row>
    <row r="956" spans="1:1" ht="12.75" customHeight="1" x14ac:dyDescent="0.15">
      <c r="A956" s="17"/>
    </row>
    <row r="957" spans="1:1" ht="12.75" customHeight="1" x14ac:dyDescent="0.15">
      <c r="A957" s="17"/>
    </row>
    <row r="958" spans="1:1" ht="12.75" customHeight="1" x14ac:dyDescent="0.15">
      <c r="A958" s="17"/>
    </row>
    <row r="959" spans="1:1" ht="12.75" customHeight="1" x14ac:dyDescent="0.15">
      <c r="A959" s="17"/>
    </row>
    <row r="960" spans="1:1" ht="12.75" customHeight="1" x14ac:dyDescent="0.15">
      <c r="A960" s="17"/>
    </row>
    <row r="961" spans="1:1" ht="12.75" customHeight="1" x14ac:dyDescent="0.15">
      <c r="A961" s="17"/>
    </row>
    <row r="962" spans="1:1" ht="12.75" customHeight="1" x14ac:dyDescent="0.15">
      <c r="A962" s="17"/>
    </row>
    <row r="963" spans="1:1" ht="12.75" customHeight="1" x14ac:dyDescent="0.15">
      <c r="A963" s="17"/>
    </row>
    <row r="964" spans="1:1" ht="12.75" customHeight="1" x14ac:dyDescent="0.15">
      <c r="A964" s="17"/>
    </row>
    <row r="965" spans="1:1" ht="12.75" customHeight="1" x14ac:dyDescent="0.15">
      <c r="A965" s="17"/>
    </row>
    <row r="966" spans="1:1" ht="12.75" customHeight="1" x14ac:dyDescent="0.15">
      <c r="A966" s="17"/>
    </row>
    <row r="967" spans="1:1" ht="12.75" customHeight="1" x14ac:dyDescent="0.15">
      <c r="A967" s="17"/>
    </row>
    <row r="968" spans="1:1" ht="12.75" customHeight="1" x14ac:dyDescent="0.15">
      <c r="A968" s="17"/>
    </row>
    <row r="969" spans="1:1" ht="12.75" customHeight="1" x14ac:dyDescent="0.15">
      <c r="A969" s="17"/>
    </row>
    <row r="970" spans="1:1" ht="12.75" customHeight="1" x14ac:dyDescent="0.15">
      <c r="A970" s="17"/>
    </row>
    <row r="971" spans="1:1" ht="12.75" customHeight="1" x14ac:dyDescent="0.15">
      <c r="A971" s="17"/>
    </row>
    <row r="972" spans="1:1" ht="12.75" customHeight="1" x14ac:dyDescent="0.15">
      <c r="A972" s="17"/>
    </row>
    <row r="973" spans="1:1" ht="12.75" customHeight="1" x14ac:dyDescent="0.15">
      <c r="A973" s="17"/>
    </row>
    <row r="974" spans="1:1" ht="12.75" customHeight="1" x14ac:dyDescent="0.15">
      <c r="A974" s="17"/>
    </row>
    <row r="975" spans="1:1" ht="12.75" customHeight="1" x14ac:dyDescent="0.15">
      <c r="A975" s="17"/>
    </row>
    <row r="976" spans="1:1" ht="12.75" customHeight="1" x14ac:dyDescent="0.15">
      <c r="A976" s="17"/>
    </row>
    <row r="977" spans="1:1" ht="12.75" customHeight="1" x14ac:dyDescent="0.15">
      <c r="A977" s="17"/>
    </row>
    <row r="978" spans="1:1" ht="12.75" customHeight="1" x14ac:dyDescent="0.15">
      <c r="A978" s="17"/>
    </row>
    <row r="979" spans="1:1" ht="12.75" customHeight="1" x14ac:dyDescent="0.15">
      <c r="A979" s="17"/>
    </row>
    <row r="980" spans="1:1" ht="12.75" customHeight="1" x14ac:dyDescent="0.15">
      <c r="A980" s="17"/>
    </row>
    <row r="981" spans="1:1" ht="12.75" customHeight="1" x14ac:dyDescent="0.15">
      <c r="A981" s="17"/>
    </row>
    <row r="982" spans="1:1" ht="12.75" customHeight="1" x14ac:dyDescent="0.15">
      <c r="A982" s="17"/>
    </row>
    <row r="983" spans="1:1" ht="12.75" customHeight="1" x14ac:dyDescent="0.15">
      <c r="A983" s="17"/>
    </row>
    <row r="984" spans="1:1" ht="12.75" customHeight="1" x14ac:dyDescent="0.15">
      <c r="A984" s="17"/>
    </row>
    <row r="985" spans="1:1" ht="12.75" customHeight="1" x14ac:dyDescent="0.15">
      <c r="A985" s="17"/>
    </row>
    <row r="986" spans="1:1" ht="12.75" customHeight="1" x14ac:dyDescent="0.15">
      <c r="A986" s="17"/>
    </row>
    <row r="987" spans="1:1" ht="12.75" customHeight="1" x14ac:dyDescent="0.15">
      <c r="A987" s="17"/>
    </row>
    <row r="988" spans="1:1" ht="12.75" customHeight="1" x14ac:dyDescent="0.15">
      <c r="A988" s="17"/>
    </row>
    <row r="989" spans="1:1" ht="12.75" customHeight="1" x14ac:dyDescent="0.15">
      <c r="A989" s="17"/>
    </row>
    <row r="990" spans="1:1" ht="12.75" customHeight="1" x14ac:dyDescent="0.15">
      <c r="A990" s="17"/>
    </row>
    <row r="991" spans="1:1" ht="12.75" customHeight="1" x14ac:dyDescent="0.15">
      <c r="A991" s="17"/>
    </row>
    <row r="992" spans="1:1" ht="12.75" customHeight="1" x14ac:dyDescent="0.15">
      <c r="A992" s="17"/>
    </row>
    <row r="993" spans="1:1" ht="12.75" customHeight="1" x14ac:dyDescent="0.15">
      <c r="A993" s="17"/>
    </row>
    <row r="994" spans="1:1" ht="12.75" customHeight="1" x14ac:dyDescent="0.15">
      <c r="A994" s="17"/>
    </row>
    <row r="995" spans="1:1" ht="12.75" customHeight="1" x14ac:dyDescent="0.15">
      <c r="A995" s="17"/>
    </row>
    <row r="996" spans="1:1" ht="12.75" customHeight="1" x14ac:dyDescent="0.15">
      <c r="A996" s="17"/>
    </row>
    <row r="997" spans="1:1" ht="12.75" customHeight="1" x14ac:dyDescent="0.15">
      <c r="A997" s="17"/>
    </row>
    <row r="998" spans="1:1" ht="12.75" customHeight="1" x14ac:dyDescent="0.15">
      <c r="A998" s="17"/>
    </row>
    <row r="999" spans="1:1" ht="12.75" customHeight="1" x14ac:dyDescent="0.15">
      <c r="A999" s="17"/>
    </row>
    <row r="1000" spans="1:1" ht="12.75" customHeight="1" x14ac:dyDescent="0.15">
      <c r="A1000" s="17"/>
    </row>
  </sheetData>
  <pageMargins left="0" right="0" top="0" bottom="0" header="0" footer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000"/>
  <sheetViews>
    <sheetView workbookViewId="0" xr3:uid="{85D5C41F-068E-5C55-9968-509E7C2A5619}"/>
  </sheetViews>
  <sheetFormatPr defaultColWidth="14.42578125" defaultRowHeight="15" customHeight="1" x14ac:dyDescent="0.15"/>
  <cols>
    <col min="1" max="1" width="9.9765625" customWidth="1"/>
    <col min="2" max="2" width="10.65234375" customWidth="1"/>
    <col min="3" max="5" width="3.1015625" customWidth="1"/>
    <col min="6" max="6" width="2.15625" customWidth="1"/>
    <col min="7" max="7" width="3.1015625" customWidth="1"/>
    <col min="8" max="8" width="2.15625" customWidth="1"/>
    <col min="9" max="10" width="3.1015625" customWidth="1"/>
    <col min="11" max="13" width="2.15625" customWidth="1"/>
    <col min="14" max="14" width="3.1015625" customWidth="1"/>
    <col min="15" max="16" width="2.15625" customWidth="1"/>
    <col min="17" max="20" width="2.96484375" customWidth="1"/>
    <col min="21" max="23" width="2.01953125" customWidth="1"/>
    <col min="24" max="26" width="2.96484375" customWidth="1"/>
    <col min="27" max="27" width="6.875" customWidth="1"/>
    <col min="28" max="37" width="9.16796875" customWidth="1"/>
  </cols>
  <sheetData>
    <row r="1" spans="1:37" ht="12.75" customHeight="1" x14ac:dyDescent="0.15">
      <c r="A1" s="43" t="s">
        <v>546</v>
      </c>
      <c r="B1" s="43" t="s">
        <v>547</v>
      </c>
      <c r="C1" s="22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44" t="s">
        <v>548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2.75" customHeight="1" x14ac:dyDescent="0.15">
      <c r="A2" s="45" t="s">
        <v>549</v>
      </c>
      <c r="B2" s="46">
        <v>6.94</v>
      </c>
      <c r="C2" s="44">
        <v>7</v>
      </c>
      <c r="D2" s="44">
        <v>7</v>
      </c>
      <c r="E2" s="44">
        <v>7</v>
      </c>
      <c r="F2" s="44">
        <v>7</v>
      </c>
      <c r="G2" s="44">
        <v>6</v>
      </c>
      <c r="H2" s="44">
        <v>7</v>
      </c>
      <c r="I2" s="44">
        <v>8</v>
      </c>
      <c r="J2" s="44">
        <v>7</v>
      </c>
      <c r="K2" s="44">
        <v>7</v>
      </c>
      <c r="L2" s="44">
        <v>7</v>
      </c>
      <c r="M2" s="44">
        <v>7</v>
      </c>
      <c r="N2" s="44">
        <v>7</v>
      </c>
      <c r="O2" s="44">
        <v>7</v>
      </c>
      <c r="P2" s="44">
        <v>7</v>
      </c>
      <c r="Q2" s="44">
        <v>7</v>
      </c>
      <c r="R2" s="44">
        <v>7</v>
      </c>
      <c r="S2" s="44">
        <v>6</v>
      </c>
      <c r="T2" s="17"/>
      <c r="U2" s="17"/>
      <c r="V2" s="17"/>
      <c r="W2" s="17"/>
      <c r="X2" s="17"/>
      <c r="Y2" s="17"/>
      <c r="Z2" s="17"/>
      <c r="AA2" s="47">
        <v>6.8</v>
      </c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2.75" customHeight="1" x14ac:dyDescent="0.15">
      <c r="A3" s="45" t="s">
        <v>551</v>
      </c>
      <c r="B3" s="46">
        <v>3.24</v>
      </c>
      <c r="C3" s="44">
        <v>4</v>
      </c>
      <c r="D3" s="44">
        <v>3</v>
      </c>
      <c r="E3" s="44">
        <v>3</v>
      </c>
      <c r="F3" s="44">
        <v>2</v>
      </c>
      <c r="G3" s="44">
        <v>1</v>
      </c>
      <c r="H3" s="44">
        <v>4</v>
      </c>
      <c r="I3" s="44">
        <v>4</v>
      </c>
      <c r="J3" s="44">
        <v>4</v>
      </c>
      <c r="K3" s="44">
        <v>4</v>
      </c>
      <c r="L3" s="44">
        <v>5</v>
      </c>
      <c r="M3" s="44">
        <v>3</v>
      </c>
      <c r="N3" s="44">
        <v>4</v>
      </c>
      <c r="O3" s="44">
        <v>5</v>
      </c>
      <c r="P3" s="44">
        <v>2</v>
      </c>
      <c r="Q3" s="44">
        <v>2</v>
      </c>
      <c r="R3" s="44">
        <v>2</v>
      </c>
      <c r="S3" s="44">
        <v>3</v>
      </c>
      <c r="T3" s="17"/>
      <c r="U3" s="17"/>
      <c r="V3" s="17"/>
      <c r="W3" s="17"/>
      <c r="X3" s="17"/>
      <c r="Y3" s="17"/>
      <c r="Z3" s="17"/>
      <c r="AA3" s="47">
        <v>3.4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2.75" customHeight="1" x14ac:dyDescent="0.15">
      <c r="A4" s="45" t="s">
        <v>552</v>
      </c>
      <c r="B4" s="46">
        <v>4.6500000000000004</v>
      </c>
      <c r="C4" s="44">
        <v>4</v>
      </c>
      <c r="D4" s="44">
        <v>4</v>
      </c>
      <c r="E4" s="44">
        <v>5</v>
      </c>
      <c r="F4" s="44">
        <v>5</v>
      </c>
      <c r="G4" s="44">
        <v>4</v>
      </c>
      <c r="H4" s="44">
        <v>4</v>
      </c>
      <c r="I4" s="44">
        <v>5</v>
      </c>
      <c r="J4" s="44">
        <v>5</v>
      </c>
      <c r="K4" s="44">
        <v>5</v>
      </c>
      <c r="L4" s="44">
        <v>5</v>
      </c>
      <c r="M4" s="44">
        <v>5</v>
      </c>
      <c r="N4" s="44">
        <v>4</v>
      </c>
      <c r="O4" s="44">
        <v>6</v>
      </c>
      <c r="P4" s="44">
        <v>5</v>
      </c>
      <c r="Q4" s="44">
        <v>5</v>
      </c>
      <c r="R4" s="44">
        <v>4</v>
      </c>
      <c r="S4" s="44">
        <v>4</v>
      </c>
      <c r="T4" s="17"/>
      <c r="U4" s="17"/>
      <c r="V4" s="17"/>
      <c r="W4" s="17"/>
      <c r="X4" s="17"/>
      <c r="Y4" s="17"/>
      <c r="Z4" s="17"/>
      <c r="AA4" s="47">
        <v>4.8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2.75" customHeight="1" x14ac:dyDescent="0.15">
      <c r="A5" s="45" t="s">
        <v>554</v>
      </c>
      <c r="B5" s="46">
        <v>5.53</v>
      </c>
      <c r="C5" s="44">
        <v>6</v>
      </c>
      <c r="D5" s="44">
        <v>4</v>
      </c>
      <c r="E5" s="44">
        <v>6</v>
      </c>
      <c r="F5" s="44">
        <v>6</v>
      </c>
      <c r="G5" s="44">
        <v>4</v>
      </c>
      <c r="H5" s="44">
        <v>5</v>
      </c>
      <c r="I5" s="44">
        <v>6</v>
      </c>
      <c r="J5" s="44">
        <v>7</v>
      </c>
      <c r="K5" s="44">
        <v>6</v>
      </c>
      <c r="L5" s="44">
        <v>5</v>
      </c>
      <c r="M5" s="44">
        <v>7</v>
      </c>
      <c r="N5" s="44">
        <v>6</v>
      </c>
      <c r="O5" s="44">
        <v>6</v>
      </c>
      <c r="P5" s="44">
        <v>6</v>
      </c>
      <c r="Q5" s="44">
        <v>6</v>
      </c>
      <c r="R5" s="44">
        <v>4</v>
      </c>
      <c r="S5" s="44">
        <v>4</v>
      </c>
      <c r="T5" s="17"/>
      <c r="U5" s="17"/>
      <c r="V5" s="17"/>
      <c r="W5" s="17"/>
      <c r="X5" s="17"/>
      <c r="Y5" s="17"/>
      <c r="Z5" s="17"/>
      <c r="AA5" s="47">
        <v>4.8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ht="12.75" customHeight="1" x14ac:dyDescent="0.15">
      <c r="A6" s="45" t="s">
        <v>555</v>
      </c>
      <c r="B6" s="46">
        <v>5.71</v>
      </c>
      <c r="C6" s="44">
        <v>6</v>
      </c>
      <c r="D6" s="44">
        <v>5</v>
      </c>
      <c r="E6" s="44">
        <v>6</v>
      </c>
      <c r="F6" s="44">
        <v>7</v>
      </c>
      <c r="G6" s="44">
        <v>5</v>
      </c>
      <c r="H6" s="44">
        <v>5</v>
      </c>
      <c r="I6" s="44">
        <v>6</v>
      </c>
      <c r="J6" s="44">
        <v>6</v>
      </c>
      <c r="K6" s="44">
        <v>6</v>
      </c>
      <c r="L6" s="44">
        <v>6</v>
      </c>
      <c r="M6" s="44">
        <v>5</v>
      </c>
      <c r="N6" s="44">
        <v>5</v>
      </c>
      <c r="O6" s="44">
        <v>6</v>
      </c>
      <c r="P6" s="44">
        <v>6</v>
      </c>
      <c r="Q6" s="44">
        <v>6</v>
      </c>
      <c r="R6" s="44">
        <v>6</v>
      </c>
      <c r="S6" s="44">
        <v>5</v>
      </c>
      <c r="T6" s="17"/>
      <c r="U6" s="17"/>
      <c r="V6" s="17"/>
      <c r="W6" s="17"/>
      <c r="X6" s="17"/>
      <c r="Y6" s="17"/>
      <c r="Z6" s="17"/>
      <c r="AA6" s="47">
        <v>5.6</v>
      </c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ht="12.75" customHeight="1" x14ac:dyDescent="0.15">
      <c r="A7" s="45" t="s">
        <v>556</v>
      </c>
      <c r="B7" s="46">
        <v>3.88</v>
      </c>
      <c r="C7" s="44">
        <v>5</v>
      </c>
      <c r="D7" s="44">
        <v>4</v>
      </c>
      <c r="E7" s="44">
        <v>4</v>
      </c>
      <c r="F7" s="44">
        <v>3</v>
      </c>
      <c r="G7" s="44">
        <v>4</v>
      </c>
      <c r="H7" s="44">
        <v>4</v>
      </c>
      <c r="I7" s="44">
        <v>4</v>
      </c>
      <c r="J7" s="44">
        <v>4</v>
      </c>
      <c r="K7" s="44">
        <v>4</v>
      </c>
      <c r="L7" s="44">
        <v>4</v>
      </c>
      <c r="M7" s="44">
        <v>4</v>
      </c>
      <c r="N7" s="44">
        <v>5</v>
      </c>
      <c r="O7" s="44">
        <v>5</v>
      </c>
      <c r="P7" s="44">
        <v>2</v>
      </c>
      <c r="Q7" s="44">
        <v>2</v>
      </c>
      <c r="R7" s="44">
        <v>4</v>
      </c>
      <c r="S7" s="44">
        <v>4</v>
      </c>
      <c r="T7" s="17"/>
      <c r="U7" s="17"/>
      <c r="V7" s="17"/>
      <c r="W7" s="17"/>
      <c r="X7" s="17"/>
      <c r="Y7" s="17"/>
      <c r="Z7" s="17"/>
      <c r="AA7" s="47">
        <v>3.6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37" ht="12.75" customHeight="1" x14ac:dyDescent="0.15">
      <c r="A8" s="45" t="s">
        <v>557</v>
      </c>
      <c r="B8" s="46">
        <v>6.12</v>
      </c>
      <c r="C8" s="44">
        <v>7</v>
      </c>
      <c r="D8" s="44">
        <v>6</v>
      </c>
      <c r="E8" s="44">
        <v>7</v>
      </c>
      <c r="F8" s="44">
        <v>7</v>
      </c>
      <c r="G8" s="44">
        <v>6</v>
      </c>
      <c r="H8" s="44">
        <v>6</v>
      </c>
      <c r="I8" s="44">
        <v>7</v>
      </c>
      <c r="J8" s="44">
        <v>6</v>
      </c>
      <c r="K8" s="44">
        <v>6</v>
      </c>
      <c r="L8" s="44">
        <v>6</v>
      </c>
      <c r="M8" s="44">
        <v>5</v>
      </c>
      <c r="N8" s="44">
        <v>6</v>
      </c>
      <c r="O8" s="44">
        <v>6</v>
      </c>
      <c r="P8" s="44">
        <v>6</v>
      </c>
      <c r="Q8" s="44">
        <v>6</v>
      </c>
      <c r="R8" s="44">
        <v>6</v>
      </c>
      <c r="S8" s="44">
        <v>5</v>
      </c>
      <c r="T8" s="17"/>
      <c r="U8" s="17"/>
      <c r="V8" s="17"/>
      <c r="W8" s="17"/>
      <c r="X8" s="17"/>
      <c r="Y8" s="17"/>
      <c r="Z8" s="17"/>
      <c r="AA8" s="47">
        <v>6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ht="12.75" customHeight="1" x14ac:dyDescent="0.15">
      <c r="A9" s="45" t="s">
        <v>558</v>
      </c>
      <c r="B9" s="46">
        <v>5.24</v>
      </c>
      <c r="C9" s="44">
        <v>6</v>
      </c>
      <c r="D9" s="44">
        <v>5</v>
      </c>
      <c r="E9" s="44">
        <v>5</v>
      </c>
      <c r="F9" s="44">
        <v>4</v>
      </c>
      <c r="G9" s="44">
        <v>6</v>
      </c>
      <c r="H9" s="44">
        <v>5</v>
      </c>
      <c r="I9" s="44">
        <v>5</v>
      </c>
      <c r="J9" s="44">
        <v>6</v>
      </c>
      <c r="K9" s="44">
        <v>5</v>
      </c>
      <c r="L9" s="44">
        <v>6</v>
      </c>
      <c r="M9" s="44">
        <v>5</v>
      </c>
      <c r="N9" s="44">
        <v>6</v>
      </c>
      <c r="O9" s="44">
        <v>6</v>
      </c>
      <c r="P9" s="44">
        <v>5</v>
      </c>
      <c r="Q9" s="44">
        <v>5</v>
      </c>
      <c r="R9" s="44">
        <v>4</v>
      </c>
      <c r="S9" s="44">
        <v>5</v>
      </c>
      <c r="T9" s="17"/>
      <c r="U9" s="17"/>
      <c r="V9" s="17"/>
      <c r="W9" s="17"/>
      <c r="X9" s="17"/>
      <c r="Y9" s="17"/>
      <c r="Z9" s="17"/>
      <c r="AA9" s="47">
        <v>5.6</v>
      </c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ht="12.75" customHeight="1" x14ac:dyDescent="0.15">
      <c r="A10" s="45" t="s">
        <v>559</v>
      </c>
      <c r="B10" s="46">
        <v>7.41</v>
      </c>
      <c r="C10" s="44">
        <v>8</v>
      </c>
      <c r="D10" s="44">
        <v>7</v>
      </c>
      <c r="E10" s="44">
        <v>8</v>
      </c>
      <c r="F10" s="44">
        <v>7</v>
      </c>
      <c r="G10" s="44">
        <v>8</v>
      </c>
      <c r="H10" s="44">
        <v>7</v>
      </c>
      <c r="I10" s="44">
        <v>8</v>
      </c>
      <c r="J10" s="44">
        <v>7</v>
      </c>
      <c r="K10" s="44">
        <v>7</v>
      </c>
      <c r="L10" s="44">
        <v>7</v>
      </c>
      <c r="M10" s="44">
        <v>8</v>
      </c>
      <c r="N10" s="44">
        <v>8</v>
      </c>
      <c r="O10" s="44">
        <v>7</v>
      </c>
      <c r="P10" s="44">
        <v>7</v>
      </c>
      <c r="Q10" s="44">
        <v>7</v>
      </c>
      <c r="R10" s="44">
        <v>8</v>
      </c>
      <c r="S10" s="44">
        <v>7</v>
      </c>
      <c r="T10" s="17"/>
      <c r="U10" s="17"/>
      <c r="V10" s="17"/>
      <c r="W10" s="17"/>
      <c r="X10" s="17"/>
      <c r="Y10" s="17"/>
      <c r="Z10" s="17"/>
      <c r="AA10" s="47">
        <v>7.2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ht="12.75" customHeight="1" x14ac:dyDescent="0.15">
      <c r="A11" s="45" t="s">
        <v>560</v>
      </c>
      <c r="B11" s="46">
        <v>9.35</v>
      </c>
      <c r="C11" s="44">
        <v>10</v>
      </c>
      <c r="D11" s="44">
        <v>10</v>
      </c>
      <c r="E11" s="44">
        <v>10</v>
      </c>
      <c r="F11" s="44">
        <v>9</v>
      </c>
      <c r="G11" s="44">
        <v>10</v>
      </c>
      <c r="H11" s="44">
        <v>9</v>
      </c>
      <c r="I11" s="44">
        <v>10</v>
      </c>
      <c r="J11" s="44">
        <v>9</v>
      </c>
      <c r="K11" s="44">
        <v>9</v>
      </c>
      <c r="L11" s="44">
        <v>9</v>
      </c>
      <c r="M11" s="44">
        <v>9</v>
      </c>
      <c r="N11" s="44">
        <v>10</v>
      </c>
      <c r="O11" s="44">
        <v>9</v>
      </c>
      <c r="P11" s="44">
        <v>9</v>
      </c>
      <c r="Q11" s="44">
        <v>9</v>
      </c>
      <c r="R11" s="44">
        <v>10</v>
      </c>
      <c r="S11" s="44">
        <v>8</v>
      </c>
      <c r="T11" s="17"/>
      <c r="U11" s="17"/>
      <c r="V11" s="17"/>
      <c r="W11" s="17"/>
      <c r="X11" s="17"/>
      <c r="Y11" s="17"/>
      <c r="Z11" s="17"/>
      <c r="AA11" s="47">
        <v>9.6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ht="12.75" customHeight="1" x14ac:dyDescent="0.15">
      <c r="A12" s="45" t="s">
        <v>561</v>
      </c>
      <c r="B12" s="46">
        <v>7.06</v>
      </c>
      <c r="C12" s="44">
        <v>7</v>
      </c>
      <c r="D12" s="44">
        <v>7</v>
      </c>
      <c r="E12" s="44">
        <v>7</v>
      </c>
      <c r="F12" s="44">
        <v>7</v>
      </c>
      <c r="G12" s="44">
        <v>7</v>
      </c>
      <c r="H12" s="44">
        <v>7</v>
      </c>
      <c r="I12" s="44">
        <v>7</v>
      </c>
      <c r="J12" s="44">
        <v>7</v>
      </c>
      <c r="K12" s="44">
        <v>7</v>
      </c>
      <c r="L12" s="44">
        <v>7</v>
      </c>
      <c r="M12" s="44">
        <v>8</v>
      </c>
      <c r="N12" s="44">
        <v>8</v>
      </c>
      <c r="O12" s="44">
        <v>7</v>
      </c>
      <c r="P12" s="44">
        <v>7</v>
      </c>
      <c r="Q12" s="44">
        <v>7</v>
      </c>
      <c r="R12" s="44">
        <v>7</v>
      </c>
      <c r="S12" s="44">
        <v>6</v>
      </c>
      <c r="T12" s="17"/>
      <c r="U12" s="17"/>
      <c r="V12" s="17"/>
      <c r="W12" s="17"/>
      <c r="X12" s="17"/>
      <c r="Y12" s="17"/>
      <c r="Z12" s="17"/>
      <c r="AA12" s="47">
        <v>7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ht="12.75" customHeight="1" x14ac:dyDescent="0.15">
      <c r="A13" s="45" t="s">
        <v>562</v>
      </c>
      <c r="B13" s="46">
        <v>8.06</v>
      </c>
      <c r="C13" s="44">
        <v>8</v>
      </c>
      <c r="D13" s="44">
        <v>8</v>
      </c>
      <c r="E13" s="44">
        <v>8</v>
      </c>
      <c r="F13" s="44">
        <v>7</v>
      </c>
      <c r="G13" s="44">
        <v>8</v>
      </c>
      <c r="H13" s="44">
        <v>8</v>
      </c>
      <c r="I13" s="44">
        <v>8</v>
      </c>
      <c r="J13" s="44">
        <v>9</v>
      </c>
      <c r="K13" s="44">
        <v>8</v>
      </c>
      <c r="L13" s="44">
        <v>8</v>
      </c>
      <c r="M13" s="44">
        <v>8</v>
      </c>
      <c r="N13" s="44">
        <v>8</v>
      </c>
      <c r="O13" s="44">
        <v>8</v>
      </c>
      <c r="P13" s="44">
        <v>8</v>
      </c>
      <c r="Q13" s="44">
        <v>8</v>
      </c>
      <c r="R13" s="44">
        <v>9</v>
      </c>
      <c r="S13" s="44">
        <v>8</v>
      </c>
      <c r="T13" s="17"/>
      <c r="U13" s="17"/>
      <c r="V13" s="17"/>
      <c r="W13" s="17"/>
      <c r="X13" s="17"/>
      <c r="Y13" s="17"/>
      <c r="Z13" s="17"/>
      <c r="AA13" s="47">
        <v>8</v>
      </c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ht="12.75" customHeight="1" x14ac:dyDescent="0.15">
      <c r="A14" s="45" t="s">
        <v>563</v>
      </c>
      <c r="B14" s="46">
        <v>9.06</v>
      </c>
      <c r="C14" s="44">
        <v>9</v>
      </c>
      <c r="D14" s="44">
        <v>10</v>
      </c>
      <c r="E14" s="44">
        <v>9</v>
      </c>
      <c r="F14" s="44">
        <v>9</v>
      </c>
      <c r="G14" s="44">
        <v>9</v>
      </c>
      <c r="H14" s="44">
        <v>9</v>
      </c>
      <c r="I14" s="44">
        <v>9</v>
      </c>
      <c r="J14" s="44">
        <v>10</v>
      </c>
      <c r="K14" s="44">
        <v>9</v>
      </c>
      <c r="L14" s="44">
        <v>9</v>
      </c>
      <c r="M14" s="44">
        <v>8</v>
      </c>
      <c r="N14" s="44">
        <v>9</v>
      </c>
      <c r="O14" s="44">
        <v>9</v>
      </c>
      <c r="P14" s="44">
        <v>9</v>
      </c>
      <c r="Q14" s="44">
        <v>9</v>
      </c>
      <c r="R14" s="44">
        <v>9</v>
      </c>
      <c r="S14" s="44">
        <v>9</v>
      </c>
      <c r="T14" s="17"/>
      <c r="U14" s="17"/>
      <c r="V14" s="17"/>
      <c r="W14" s="17"/>
      <c r="X14" s="17"/>
      <c r="Y14" s="17"/>
      <c r="Z14" s="17"/>
      <c r="AA14" s="47">
        <v>9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ht="12.75" customHeight="1" x14ac:dyDescent="0.15">
      <c r="A15" s="45" t="s">
        <v>564</v>
      </c>
      <c r="B15" s="46">
        <v>8.35</v>
      </c>
      <c r="C15" s="44">
        <v>9</v>
      </c>
      <c r="D15" s="44">
        <v>9</v>
      </c>
      <c r="E15" s="44">
        <v>9</v>
      </c>
      <c r="F15" s="44">
        <v>7</v>
      </c>
      <c r="G15" s="44">
        <v>8</v>
      </c>
      <c r="H15" s="44">
        <v>8</v>
      </c>
      <c r="I15" s="44">
        <v>9</v>
      </c>
      <c r="J15" s="44">
        <v>8</v>
      </c>
      <c r="K15" s="44">
        <v>8</v>
      </c>
      <c r="L15" s="44">
        <v>8</v>
      </c>
      <c r="M15" s="44">
        <v>8</v>
      </c>
      <c r="N15" s="44">
        <v>9</v>
      </c>
      <c r="O15" s="44">
        <v>8</v>
      </c>
      <c r="P15" s="44">
        <v>9</v>
      </c>
      <c r="Q15" s="44">
        <v>9</v>
      </c>
      <c r="R15" s="44">
        <v>8</v>
      </c>
      <c r="S15" s="44">
        <v>8</v>
      </c>
      <c r="T15" s="17"/>
      <c r="U15" s="17"/>
      <c r="V15" s="17"/>
      <c r="W15" s="17"/>
      <c r="X15" s="17"/>
      <c r="Y15" s="17"/>
      <c r="Z15" s="17"/>
      <c r="AA15" s="47">
        <v>8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ht="12.75" customHeight="1" x14ac:dyDescent="0.15">
      <c r="A16" s="48" t="s">
        <v>565</v>
      </c>
      <c r="B16" s="49">
        <v>5.82</v>
      </c>
      <c r="C16" s="44">
        <v>6</v>
      </c>
      <c r="D16" s="44">
        <v>6</v>
      </c>
      <c r="E16" s="44">
        <v>6</v>
      </c>
      <c r="F16" s="44">
        <v>6</v>
      </c>
      <c r="G16" s="44">
        <v>5</v>
      </c>
      <c r="H16" s="44">
        <v>6</v>
      </c>
      <c r="I16" s="44">
        <v>6</v>
      </c>
      <c r="J16" s="44">
        <v>6</v>
      </c>
      <c r="K16" s="44">
        <v>6</v>
      </c>
      <c r="L16" s="44">
        <v>6</v>
      </c>
      <c r="M16" s="44">
        <v>5</v>
      </c>
      <c r="N16" s="44">
        <v>6</v>
      </c>
      <c r="O16" s="44">
        <v>7</v>
      </c>
      <c r="P16" s="44">
        <v>6</v>
      </c>
      <c r="Q16" s="44">
        <v>6</v>
      </c>
      <c r="R16" s="44">
        <v>5</v>
      </c>
      <c r="S16" s="44">
        <v>5</v>
      </c>
      <c r="T16" s="17"/>
      <c r="U16" s="17"/>
      <c r="V16" s="17"/>
      <c r="W16" s="17"/>
      <c r="X16" s="17"/>
      <c r="Y16" s="17"/>
      <c r="Z16" s="17"/>
      <c r="AA16" s="47">
        <v>5.8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ht="12.75" customHeight="1" x14ac:dyDescent="0.15">
      <c r="A17" s="45" t="s">
        <v>567</v>
      </c>
      <c r="B17" s="46">
        <v>5.82</v>
      </c>
      <c r="C17" s="44">
        <v>6</v>
      </c>
      <c r="D17" s="44">
        <v>5</v>
      </c>
      <c r="E17" s="44">
        <v>6</v>
      </c>
      <c r="F17" s="44">
        <v>7</v>
      </c>
      <c r="G17" s="44">
        <v>5</v>
      </c>
      <c r="H17" s="44">
        <v>6</v>
      </c>
      <c r="I17" s="44">
        <v>6</v>
      </c>
      <c r="J17" s="44">
        <v>6</v>
      </c>
      <c r="K17" s="44">
        <v>6</v>
      </c>
      <c r="L17" s="44">
        <v>6</v>
      </c>
      <c r="M17" s="44">
        <v>5</v>
      </c>
      <c r="N17" s="44">
        <v>6</v>
      </c>
      <c r="O17" s="44">
        <v>6</v>
      </c>
      <c r="P17" s="44">
        <v>6</v>
      </c>
      <c r="Q17" s="44">
        <v>6</v>
      </c>
      <c r="R17" s="44">
        <v>5</v>
      </c>
      <c r="S17" s="44">
        <v>6</v>
      </c>
      <c r="T17" s="17"/>
      <c r="U17" s="17"/>
      <c r="V17" s="17"/>
      <c r="W17" s="17"/>
      <c r="X17" s="17"/>
      <c r="Y17" s="17"/>
      <c r="Z17" s="17"/>
      <c r="AA17" s="47">
        <v>6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ht="12.75" customHeight="1" x14ac:dyDescent="0.15">
      <c r="A18" s="45" t="s">
        <v>568</v>
      </c>
      <c r="B18" s="46">
        <v>3.47</v>
      </c>
      <c r="C18" s="44">
        <v>4</v>
      </c>
      <c r="D18" s="44">
        <v>5</v>
      </c>
      <c r="E18" s="44">
        <v>3</v>
      </c>
      <c r="F18" s="44">
        <v>3</v>
      </c>
      <c r="G18" s="44">
        <v>1</v>
      </c>
      <c r="H18" s="44">
        <v>5</v>
      </c>
      <c r="I18" s="44">
        <v>3</v>
      </c>
      <c r="J18" s="44">
        <v>4</v>
      </c>
      <c r="K18" s="44">
        <v>4</v>
      </c>
      <c r="L18" s="44">
        <v>4</v>
      </c>
      <c r="M18" s="44">
        <v>3</v>
      </c>
      <c r="N18" s="44">
        <v>4</v>
      </c>
      <c r="O18" s="44">
        <v>4</v>
      </c>
      <c r="P18" s="44">
        <v>3</v>
      </c>
      <c r="Q18" s="44">
        <v>3</v>
      </c>
      <c r="R18" s="44">
        <v>3</v>
      </c>
      <c r="S18" s="44">
        <v>3</v>
      </c>
      <c r="T18" s="17"/>
      <c r="U18" s="17"/>
      <c r="V18" s="17"/>
      <c r="W18" s="17"/>
      <c r="X18" s="17"/>
      <c r="Y18" s="17"/>
      <c r="Z18" s="17"/>
      <c r="AA18" s="47">
        <v>3.6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ht="12.75" customHeight="1" x14ac:dyDescent="0.15">
      <c r="A19" s="45" t="s">
        <v>570</v>
      </c>
      <c r="B19" s="46">
        <v>6.59</v>
      </c>
      <c r="C19" s="44">
        <v>7</v>
      </c>
      <c r="D19" s="44">
        <v>6</v>
      </c>
      <c r="E19" s="44">
        <v>7</v>
      </c>
      <c r="F19" s="44">
        <v>8</v>
      </c>
      <c r="G19" s="44">
        <v>6</v>
      </c>
      <c r="H19" s="44">
        <v>6</v>
      </c>
      <c r="I19" s="44">
        <v>7</v>
      </c>
      <c r="J19" s="44">
        <v>8</v>
      </c>
      <c r="K19" s="44">
        <v>7</v>
      </c>
      <c r="L19" s="44">
        <v>6</v>
      </c>
      <c r="M19" s="44">
        <v>6</v>
      </c>
      <c r="N19" s="44">
        <v>7</v>
      </c>
      <c r="O19" s="44">
        <v>7</v>
      </c>
      <c r="P19" s="44">
        <v>6</v>
      </c>
      <c r="Q19" s="44">
        <v>6</v>
      </c>
      <c r="R19" s="44">
        <v>6</v>
      </c>
      <c r="S19" s="44">
        <v>6</v>
      </c>
      <c r="T19" s="17"/>
      <c r="U19" s="17"/>
      <c r="V19" s="17"/>
      <c r="W19" s="17"/>
      <c r="X19" s="17"/>
      <c r="Y19" s="17"/>
      <c r="Z19" s="17"/>
      <c r="AA19" s="47">
        <v>6.6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ht="12.75" customHeight="1" x14ac:dyDescent="0.15">
      <c r="A20" s="50" t="s">
        <v>571</v>
      </c>
      <c r="B20" s="46">
        <v>5.82</v>
      </c>
      <c r="C20" s="44">
        <v>6</v>
      </c>
      <c r="D20" s="44">
        <v>5</v>
      </c>
      <c r="E20" s="44">
        <v>6</v>
      </c>
      <c r="F20" s="44">
        <v>6</v>
      </c>
      <c r="G20" s="44">
        <v>5</v>
      </c>
      <c r="H20" s="44">
        <v>6</v>
      </c>
      <c r="I20" s="44">
        <v>6</v>
      </c>
      <c r="J20" s="44">
        <v>6</v>
      </c>
      <c r="K20" s="44">
        <v>6</v>
      </c>
      <c r="L20" s="44">
        <v>6</v>
      </c>
      <c r="M20" s="44">
        <v>6</v>
      </c>
      <c r="N20" s="44">
        <v>6</v>
      </c>
      <c r="O20" s="44">
        <v>6</v>
      </c>
      <c r="P20" s="44">
        <v>6</v>
      </c>
      <c r="Q20" s="44">
        <v>6</v>
      </c>
      <c r="R20" s="44">
        <v>5</v>
      </c>
      <c r="S20" s="44">
        <v>6</v>
      </c>
      <c r="T20" s="17"/>
      <c r="U20" s="17"/>
      <c r="V20" s="17"/>
      <c r="W20" s="17"/>
      <c r="X20" s="17"/>
      <c r="Y20" s="17"/>
      <c r="Z20" s="17"/>
      <c r="AA20" s="47">
        <v>6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ht="12.75" customHeight="1" x14ac:dyDescent="0.15">
      <c r="A21" s="45" t="s">
        <v>572</v>
      </c>
      <c r="B21" s="49">
        <v>4</v>
      </c>
      <c r="C21" s="44">
        <v>4</v>
      </c>
      <c r="D21" s="44">
        <v>4</v>
      </c>
      <c r="E21" s="44">
        <v>4</v>
      </c>
      <c r="F21" s="44">
        <v>4</v>
      </c>
      <c r="G21" s="44">
        <v>2</v>
      </c>
      <c r="H21" s="44">
        <v>4</v>
      </c>
      <c r="I21" s="44">
        <v>4</v>
      </c>
      <c r="J21" s="44">
        <v>6</v>
      </c>
      <c r="K21" s="44">
        <v>6</v>
      </c>
      <c r="L21" s="44">
        <v>5</v>
      </c>
      <c r="M21" s="44">
        <v>3</v>
      </c>
      <c r="N21" s="44">
        <v>4</v>
      </c>
      <c r="O21" s="44">
        <v>5</v>
      </c>
      <c r="P21" s="44">
        <v>4</v>
      </c>
      <c r="Q21" s="44">
        <v>4</v>
      </c>
      <c r="R21" s="44">
        <v>2</v>
      </c>
      <c r="S21" s="44">
        <v>3</v>
      </c>
      <c r="T21" s="17"/>
      <c r="U21" s="17"/>
      <c r="V21" s="17"/>
      <c r="W21" s="17"/>
      <c r="X21" s="17"/>
      <c r="Y21" s="17"/>
      <c r="Z21" s="17"/>
      <c r="AA21" s="47">
        <v>4.5999999999999996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ht="12.75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ht="12.75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ht="12.75" customHeigh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ht="12.7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ht="12.7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ht="12.75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ht="12.75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ht="12.75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ht="12.75" customHeigh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ht="12.75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ht="12.7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ht="12.75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ht="12.75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ht="12.75" customHeigh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ht="12.7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ht="12.75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ht="12.75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ht="12.75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ht="12.7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ht="12.75" customHeight="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ht="12.75" customHeight="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ht="12.75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ht="12.7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ht="12.7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ht="12.75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ht="12.75" customHeight="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ht="12.75" customHeight="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ht="12.75" customHeight="1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ht="12.75" customHeight="1" x14ac:dyDescent="0.1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ht="12.75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ht="12.75" customHeight="1" x14ac:dyDescent="0.1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ht="12.75" customHeight="1" x14ac:dyDescent="0.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ht="12.75" customHeight="1" x14ac:dyDescent="0.1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ht="12.75" customHeight="1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ht="12.75" customHeight="1" x14ac:dyDescent="0.1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ht="12.75" customHeight="1" x14ac:dyDescent="0.1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ht="12.75" customHeight="1" x14ac:dyDescent="0.1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ht="12.75" customHeight="1" x14ac:dyDescent="0.1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ht="12.75" customHeight="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ht="12.75" customHeight="1" x14ac:dyDescent="0.1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ht="12.75" customHeight="1" x14ac:dyDescent="0.1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ht="12.75" customHeight="1" x14ac:dyDescent="0.1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ht="12.75" customHeight="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ht="12.75" customHeight="1" x14ac:dyDescent="0.1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ht="12.75" customHeight="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ht="12.75" customHeight="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ht="12.75" customHeight="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ht="12.75" customHeight="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ht="12.75" customHeight="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ht="12.75" customHeight="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ht="12.75" customHeight="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ht="12.75" customHeight="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ht="12.75" customHeight="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ht="12.75" customHeight="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ht="12.75" customHeight="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ht="12.75" customHeight="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ht="12.75" customHeight="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ht="12.75" customHeight="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ht="12.75" customHeight="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ht="12.75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ht="12.75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ht="12.75" customHeight="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ht="12.75" customHeight="1" x14ac:dyDescent="0.1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ht="12.75" customHeight="1" x14ac:dyDescent="0.1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ht="12.75" customHeight="1" x14ac:dyDescent="0.1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ht="12.75" customHeight="1" x14ac:dyDescent="0.1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ht="12.75" customHeight="1" x14ac:dyDescent="0.1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ht="12.75" customHeight="1" x14ac:dyDescent="0.1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</row>
    <row r="90" spans="1:37" ht="12.75" customHeight="1" x14ac:dyDescent="0.1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</row>
    <row r="91" spans="1:37" ht="12.75" customHeight="1" x14ac:dyDescent="0.1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</row>
    <row r="92" spans="1:37" ht="12.75" customHeight="1" x14ac:dyDescent="0.1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</row>
    <row r="93" spans="1:37" ht="12.75" customHeight="1" x14ac:dyDescent="0.1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</row>
    <row r="94" spans="1:37" ht="12.75" customHeight="1" x14ac:dyDescent="0.1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</row>
    <row r="95" spans="1:37" ht="12.75" customHeight="1" x14ac:dyDescent="0.1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</row>
    <row r="96" spans="1:37" ht="12.75" customHeight="1" x14ac:dyDescent="0.1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</row>
    <row r="97" spans="1:37" ht="12.75" customHeight="1" x14ac:dyDescent="0.1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</row>
    <row r="98" spans="1:37" ht="12.75" customHeight="1" x14ac:dyDescent="0.1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</row>
    <row r="99" spans="1:37" ht="12.75" customHeight="1" x14ac:dyDescent="0.1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</row>
    <row r="100" spans="1:37" ht="12.75" customHeight="1" x14ac:dyDescent="0.1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</row>
    <row r="101" spans="1:37" ht="12.75" customHeight="1" x14ac:dyDescent="0.1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</row>
    <row r="102" spans="1:37" ht="12.75" customHeight="1" x14ac:dyDescent="0.1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</row>
    <row r="103" spans="1:37" ht="12.75" customHeight="1" x14ac:dyDescent="0.1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</row>
    <row r="104" spans="1:37" ht="12.75" customHeight="1" x14ac:dyDescent="0.1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</row>
    <row r="105" spans="1:37" ht="12.75" customHeight="1" x14ac:dyDescent="0.1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</row>
    <row r="106" spans="1:37" ht="12.75" customHeight="1" x14ac:dyDescent="0.1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</row>
    <row r="107" spans="1:37" ht="12.75" customHeight="1" x14ac:dyDescent="0.1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</row>
    <row r="108" spans="1:37" ht="12.75" customHeight="1" x14ac:dyDescent="0.1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</row>
    <row r="109" spans="1:37" ht="12.75" customHeight="1" x14ac:dyDescent="0.1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</row>
    <row r="110" spans="1:37" ht="12.75" customHeight="1" x14ac:dyDescent="0.1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</row>
    <row r="111" spans="1:37" ht="12.75" customHeight="1" x14ac:dyDescent="0.1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</row>
    <row r="112" spans="1:37" ht="12.75" customHeight="1" x14ac:dyDescent="0.1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</row>
    <row r="113" spans="1:37" ht="12.75" customHeight="1" x14ac:dyDescent="0.1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</row>
    <row r="114" spans="1:37" ht="12.75" customHeight="1" x14ac:dyDescent="0.1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</row>
    <row r="115" spans="1:37" ht="12.75" customHeight="1" x14ac:dyDescent="0.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</row>
    <row r="116" spans="1:37" ht="12.75" customHeight="1" x14ac:dyDescent="0.1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</row>
    <row r="117" spans="1:37" ht="12.75" customHeight="1" x14ac:dyDescent="0.1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</row>
    <row r="118" spans="1:37" ht="12.75" customHeight="1" x14ac:dyDescent="0.1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</row>
    <row r="119" spans="1:37" ht="12.75" customHeight="1" x14ac:dyDescent="0.1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</row>
    <row r="120" spans="1:37" ht="12.75" customHeight="1" x14ac:dyDescent="0.1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</row>
    <row r="121" spans="1:37" ht="12.75" customHeight="1" x14ac:dyDescent="0.1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</row>
    <row r="122" spans="1:37" ht="12.75" customHeight="1" x14ac:dyDescent="0.1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</row>
    <row r="123" spans="1:37" ht="12.75" customHeight="1" x14ac:dyDescent="0.1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</row>
    <row r="124" spans="1:37" ht="12.75" customHeight="1" x14ac:dyDescent="0.1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</row>
    <row r="125" spans="1:37" ht="12.75" customHeight="1" x14ac:dyDescent="0.1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</row>
    <row r="126" spans="1:37" ht="12.75" customHeight="1" x14ac:dyDescent="0.1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</row>
    <row r="127" spans="1:37" ht="12.75" customHeight="1" x14ac:dyDescent="0.1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</row>
    <row r="128" spans="1:37" ht="12.75" customHeight="1" x14ac:dyDescent="0.1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</row>
    <row r="129" spans="1:37" ht="12.75" customHeight="1" x14ac:dyDescent="0.1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</row>
    <row r="130" spans="1:37" ht="12.75" customHeight="1" x14ac:dyDescent="0.1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</row>
    <row r="131" spans="1:37" ht="12.75" customHeight="1" x14ac:dyDescent="0.1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</row>
    <row r="132" spans="1:37" ht="12.75" customHeight="1" x14ac:dyDescent="0.1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</row>
    <row r="133" spans="1:37" ht="12.75" customHeight="1" x14ac:dyDescent="0.1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</row>
    <row r="134" spans="1:37" ht="12.75" customHeight="1" x14ac:dyDescent="0.1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</row>
    <row r="135" spans="1:37" ht="12.75" customHeight="1" x14ac:dyDescent="0.1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</row>
    <row r="136" spans="1:37" ht="12.75" customHeight="1" x14ac:dyDescent="0.1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</row>
    <row r="137" spans="1:37" ht="12.75" customHeight="1" x14ac:dyDescent="0.1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</row>
    <row r="138" spans="1:37" ht="12.75" customHeight="1" x14ac:dyDescent="0.1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</row>
    <row r="139" spans="1:37" ht="12.75" customHeight="1" x14ac:dyDescent="0.1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</row>
    <row r="140" spans="1:37" ht="12.75" customHeight="1" x14ac:dyDescent="0.1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</row>
    <row r="141" spans="1:37" ht="12.75" customHeight="1" x14ac:dyDescent="0.1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</row>
    <row r="142" spans="1:37" ht="12.75" customHeight="1" x14ac:dyDescent="0.1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</row>
    <row r="143" spans="1:37" ht="12.75" customHeight="1" x14ac:dyDescent="0.1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</row>
    <row r="144" spans="1:37" ht="12.75" customHeight="1" x14ac:dyDescent="0.1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</row>
    <row r="145" spans="1:37" ht="12.75" customHeight="1" x14ac:dyDescent="0.1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</row>
    <row r="146" spans="1:37" ht="12.75" customHeight="1" x14ac:dyDescent="0.1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</row>
    <row r="147" spans="1:37" ht="12.75" customHeight="1" x14ac:dyDescent="0.1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</row>
    <row r="148" spans="1:37" ht="12.75" customHeight="1" x14ac:dyDescent="0.1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</row>
    <row r="149" spans="1:37" ht="12.75" customHeight="1" x14ac:dyDescent="0.1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</row>
    <row r="150" spans="1:37" ht="12.75" customHeight="1" x14ac:dyDescent="0.1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</row>
    <row r="151" spans="1:37" ht="12.75" customHeight="1" x14ac:dyDescent="0.1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</row>
    <row r="152" spans="1:37" ht="12.75" customHeight="1" x14ac:dyDescent="0.1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</row>
    <row r="153" spans="1:37" ht="12.75" customHeight="1" x14ac:dyDescent="0.1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</row>
    <row r="154" spans="1:37" ht="12.75" customHeight="1" x14ac:dyDescent="0.1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</row>
    <row r="155" spans="1:37" ht="12.75" customHeight="1" x14ac:dyDescent="0.1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</row>
    <row r="156" spans="1:37" ht="12.75" customHeight="1" x14ac:dyDescent="0.1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</row>
    <row r="157" spans="1:37" ht="12.75" customHeight="1" x14ac:dyDescent="0.1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</row>
    <row r="158" spans="1:37" ht="12.75" customHeight="1" x14ac:dyDescent="0.1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</row>
    <row r="159" spans="1:37" ht="12.75" customHeight="1" x14ac:dyDescent="0.1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</row>
    <row r="160" spans="1:37" ht="12.75" customHeight="1" x14ac:dyDescent="0.1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</row>
    <row r="161" spans="1:37" ht="12.75" customHeight="1" x14ac:dyDescent="0.1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</row>
    <row r="162" spans="1:37" ht="12.75" customHeight="1" x14ac:dyDescent="0.1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</row>
    <row r="163" spans="1:37" ht="12.75" customHeight="1" x14ac:dyDescent="0.1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</row>
    <row r="164" spans="1:37" ht="12.75" customHeight="1" x14ac:dyDescent="0.1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</row>
    <row r="165" spans="1:37" ht="12.75" customHeight="1" x14ac:dyDescent="0.1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</row>
    <row r="166" spans="1:37" ht="12.75" customHeight="1" x14ac:dyDescent="0.1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</row>
    <row r="167" spans="1:37" ht="12.75" customHeight="1" x14ac:dyDescent="0.1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</row>
    <row r="168" spans="1:37" ht="12.75" customHeight="1" x14ac:dyDescent="0.1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</row>
    <row r="169" spans="1:37" ht="12.75" customHeight="1" x14ac:dyDescent="0.1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</row>
    <row r="170" spans="1:37" ht="12.75" customHeight="1" x14ac:dyDescent="0.1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</row>
    <row r="171" spans="1:37" ht="12.75" customHeight="1" x14ac:dyDescent="0.1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</row>
    <row r="172" spans="1:37" ht="12.75" customHeight="1" x14ac:dyDescent="0.1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</row>
    <row r="173" spans="1:37" ht="12.75" customHeight="1" x14ac:dyDescent="0.1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</row>
    <row r="174" spans="1:37" ht="12.75" customHeight="1" x14ac:dyDescent="0.1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</row>
    <row r="175" spans="1:37" ht="12.75" customHeight="1" x14ac:dyDescent="0.1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</row>
    <row r="176" spans="1:37" ht="12.75" customHeight="1" x14ac:dyDescent="0.1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</row>
    <row r="177" spans="1:37" ht="12.75" customHeight="1" x14ac:dyDescent="0.1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</row>
    <row r="178" spans="1:37" ht="12.75" customHeight="1" x14ac:dyDescent="0.1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</row>
    <row r="179" spans="1:37" ht="12.75" customHeight="1" x14ac:dyDescent="0.1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</row>
    <row r="180" spans="1:37" ht="12.75" customHeight="1" x14ac:dyDescent="0.1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</row>
    <row r="181" spans="1:37" ht="12.75" customHeight="1" x14ac:dyDescent="0.1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</row>
    <row r="182" spans="1:37" ht="12.75" customHeight="1" x14ac:dyDescent="0.1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</row>
    <row r="183" spans="1:37" ht="12.75" customHeight="1" x14ac:dyDescent="0.1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</row>
    <row r="184" spans="1:37" ht="12.75" customHeight="1" x14ac:dyDescent="0.1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</row>
    <row r="185" spans="1:37" ht="12.75" customHeight="1" x14ac:dyDescent="0.1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</row>
    <row r="186" spans="1:37" ht="12.75" customHeight="1" x14ac:dyDescent="0.1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</row>
    <row r="187" spans="1:37" ht="12.75" customHeight="1" x14ac:dyDescent="0.1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</row>
    <row r="188" spans="1:37" ht="12.75" customHeight="1" x14ac:dyDescent="0.1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</row>
    <row r="189" spans="1:37" ht="12.75" customHeight="1" x14ac:dyDescent="0.1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</row>
    <row r="190" spans="1:37" ht="12.75" customHeight="1" x14ac:dyDescent="0.1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</row>
    <row r="191" spans="1:37" ht="12.75" customHeight="1" x14ac:dyDescent="0.1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</row>
    <row r="192" spans="1:37" ht="12.75" customHeight="1" x14ac:dyDescent="0.1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</row>
    <row r="193" spans="1:37" ht="12.75" customHeight="1" x14ac:dyDescent="0.1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</row>
    <row r="194" spans="1:37" ht="12.75" customHeight="1" x14ac:dyDescent="0.1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</row>
    <row r="195" spans="1:37" ht="12.75" customHeight="1" x14ac:dyDescent="0.1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</row>
    <row r="196" spans="1:37" ht="12.75" customHeight="1" x14ac:dyDescent="0.1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</row>
    <row r="197" spans="1:37" ht="12.75" customHeight="1" x14ac:dyDescent="0.1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</row>
    <row r="198" spans="1:37" ht="12.75" customHeight="1" x14ac:dyDescent="0.1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</row>
    <row r="199" spans="1:37" ht="12.75" customHeight="1" x14ac:dyDescent="0.1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</row>
    <row r="200" spans="1:37" ht="12.75" customHeight="1" x14ac:dyDescent="0.1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</row>
    <row r="201" spans="1:37" ht="12.75" customHeight="1" x14ac:dyDescent="0.1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</row>
    <row r="202" spans="1:37" ht="12.75" customHeight="1" x14ac:dyDescent="0.1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</row>
    <row r="203" spans="1:37" ht="12.75" customHeight="1" x14ac:dyDescent="0.1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</row>
    <row r="204" spans="1:37" ht="12.75" customHeight="1" x14ac:dyDescent="0.1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</row>
    <row r="205" spans="1:37" ht="12.75" customHeight="1" x14ac:dyDescent="0.1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</row>
    <row r="206" spans="1:37" ht="12.75" customHeight="1" x14ac:dyDescent="0.1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</row>
    <row r="207" spans="1:37" ht="12.75" customHeight="1" x14ac:dyDescent="0.1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</row>
    <row r="208" spans="1:37" ht="12.75" customHeight="1" x14ac:dyDescent="0.1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</row>
    <row r="209" spans="1:37" ht="12.75" customHeight="1" x14ac:dyDescent="0.1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</row>
    <row r="210" spans="1:37" ht="12.75" customHeight="1" x14ac:dyDescent="0.1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</row>
    <row r="211" spans="1:37" ht="12.75" customHeight="1" x14ac:dyDescent="0.1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</row>
    <row r="212" spans="1:37" ht="12.75" customHeight="1" x14ac:dyDescent="0.1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</row>
    <row r="213" spans="1:37" ht="12.75" customHeight="1" x14ac:dyDescent="0.1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</row>
    <row r="214" spans="1:37" ht="12.75" customHeight="1" x14ac:dyDescent="0.1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</row>
    <row r="215" spans="1:37" ht="12.75" customHeight="1" x14ac:dyDescent="0.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</row>
    <row r="216" spans="1:37" ht="12.75" customHeight="1" x14ac:dyDescent="0.1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</row>
    <row r="217" spans="1:37" ht="12.75" customHeight="1" x14ac:dyDescent="0.1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</row>
    <row r="218" spans="1:37" ht="12.75" customHeight="1" x14ac:dyDescent="0.1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</row>
    <row r="219" spans="1:37" ht="12.75" customHeight="1" x14ac:dyDescent="0.1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</row>
    <row r="220" spans="1:37" ht="12.75" customHeight="1" x14ac:dyDescent="0.1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</row>
    <row r="221" spans="1:37" ht="12.75" customHeight="1" x14ac:dyDescent="0.1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</row>
    <row r="222" spans="1:37" ht="12.75" customHeight="1" x14ac:dyDescent="0.1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</row>
    <row r="223" spans="1:37" ht="12.75" customHeight="1" x14ac:dyDescent="0.1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</row>
    <row r="224" spans="1:37" ht="12.75" customHeight="1" x14ac:dyDescent="0.1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</row>
    <row r="225" spans="1:37" ht="12.75" customHeight="1" x14ac:dyDescent="0.1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</row>
    <row r="226" spans="1:37" ht="12.75" customHeight="1" x14ac:dyDescent="0.1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</row>
    <row r="227" spans="1:37" ht="12.75" customHeight="1" x14ac:dyDescent="0.1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</row>
    <row r="228" spans="1:37" ht="12.75" customHeight="1" x14ac:dyDescent="0.1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</row>
    <row r="229" spans="1:37" ht="12.75" customHeight="1" x14ac:dyDescent="0.1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</row>
    <row r="230" spans="1:37" ht="12.75" customHeight="1" x14ac:dyDescent="0.1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</row>
    <row r="231" spans="1:37" ht="12.75" customHeight="1" x14ac:dyDescent="0.1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</row>
    <row r="232" spans="1:37" ht="12.75" customHeight="1" x14ac:dyDescent="0.1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</row>
    <row r="233" spans="1:37" ht="12.75" customHeight="1" x14ac:dyDescent="0.1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</row>
    <row r="234" spans="1:37" ht="12.75" customHeight="1" x14ac:dyDescent="0.1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</row>
    <row r="235" spans="1:37" ht="12.75" customHeight="1" x14ac:dyDescent="0.1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</row>
    <row r="236" spans="1:37" ht="12.75" customHeight="1" x14ac:dyDescent="0.1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</row>
    <row r="237" spans="1:37" ht="12.75" customHeight="1" x14ac:dyDescent="0.1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</row>
    <row r="238" spans="1:37" ht="12.75" customHeight="1" x14ac:dyDescent="0.1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</row>
    <row r="239" spans="1:37" ht="12.75" customHeight="1" x14ac:dyDescent="0.1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</row>
    <row r="240" spans="1:37" ht="12.75" customHeight="1" x14ac:dyDescent="0.1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</row>
    <row r="241" spans="1:37" ht="12.75" customHeight="1" x14ac:dyDescent="0.1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</row>
    <row r="242" spans="1:37" ht="12.75" customHeight="1" x14ac:dyDescent="0.1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</row>
    <row r="243" spans="1:37" ht="12.75" customHeight="1" x14ac:dyDescent="0.1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</row>
    <row r="244" spans="1:37" ht="12.75" customHeight="1" x14ac:dyDescent="0.1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</row>
    <row r="245" spans="1:37" ht="12.75" customHeight="1" x14ac:dyDescent="0.1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</row>
    <row r="246" spans="1:37" ht="12.75" customHeight="1" x14ac:dyDescent="0.1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</row>
    <row r="247" spans="1:37" ht="12.75" customHeight="1" x14ac:dyDescent="0.1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</row>
    <row r="248" spans="1:37" ht="12.75" customHeight="1" x14ac:dyDescent="0.1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</row>
    <row r="249" spans="1:37" ht="12.75" customHeight="1" x14ac:dyDescent="0.1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</row>
    <row r="250" spans="1:37" ht="12.75" customHeight="1" x14ac:dyDescent="0.1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</row>
    <row r="251" spans="1:37" ht="12.75" customHeight="1" x14ac:dyDescent="0.1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</row>
    <row r="252" spans="1:37" ht="12.75" customHeight="1" x14ac:dyDescent="0.1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</row>
    <row r="253" spans="1:37" ht="12.75" customHeight="1" x14ac:dyDescent="0.1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</row>
    <row r="254" spans="1:37" ht="12.75" customHeight="1" x14ac:dyDescent="0.1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</row>
    <row r="255" spans="1:37" ht="12.75" customHeight="1" x14ac:dyDescent="0.1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</row>
    <row r="256" spans="1:37" ht="12.75" customHeight="1" x14ac:dyDescent="0.1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</row>
    <row r="257" spans="1:37" ht="12.75" customHeight="1" x14ac:dyDescent="0.1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</row>
    <row r="258" spans="1:37" ht="12.75" customHeight="1" x14ac:dyDescent="0.1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</row>
    <row r="259" spans="1:37" ht="12.75" customHeight="1" x14ac:dyDescent="0.1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</row>
    <row r="260" spans="1:37" ht="12.75" customHeight="1" x14ac:dyDescent="0.1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</row>
    <row r="261" spans="1:37" ht="12.75" customHeight="1" x14ac:dyDescent="0.1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</row>
    <row r="262" spans="1:37" ht="12.75" customHeight="1" x14ac:dyDescent="0.1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</row>
    <row r="263" spans="1:37" ht="12.75" customHeight="1" x14ac:dyDescent="0.1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</row>
    <row r="264" spans="1:37" ht="12.75" customHeight="1" x14ac:dyDescent="0.1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</row>
    <row r="265" spans="1:37" ht="12.75" customHeight="1" x14ac:dyDescent="0.1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</row>
    <row r="266" spans="1:37" ht="12.75" customHeight="1" x14ac:dyDescent="0.1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</row>
    <row r="267" spans="1:37" ht="12.75" customHeight="1" x14ac:dyDescent="0.1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</row>
    <row r="268" spans="1:37" ht="12.75" customHeight="1" x14ac:dyDescent="0.1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</row>
    <row r="269" spans="1:37" ht="12.75" customHeight="1" x14ac:dyDescent="0.1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</row>
    <row r="270" spans="1:37" ht="12.75" customHeight="1" x14ac:dyDescent="0.1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</row>
    <row r="271" spans="1:37" ht="12.75" customHeight="1" x14ac:dyDescent="0.1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</row>
    <row r="272" spans="1:37" ht="12.75" customHeight="1" x14ac:dyDescent="0.1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</row>
    <row r="273" spans="1:37" ht="12.75" customHeight="1" x14ac:dyDescent="0.1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</row>
    <row r="274" spans="1:37" ht="12.75" customHeight="1" x14ac:dyDescent="0.1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</row>
    <row r="275" spans="1:37" ht="12.75" customHeight="1" x14ac:dyDescent="0.1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</row>
    <row r="276" spans="1:37" ht="12.75" customHeight="1" x14ac:dyDescent="0.1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</row>
    <row r="277" spans="1:37" ht="12.75" customHeight="1" x14ac:dyDescent="0.1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</row>
    <row r="278" spans="1:37" ht="12.75" customHeight="1" x14ac:dyDescent="0.1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</row>
    <row r="279" spans="1:37" ht="12.75" customHeight="1" x14ac:dyDescent="0.1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</row>
    <row r="280" spans="1:37" ht="12.75" customHeight="1" x14ac:dyDescent="0.1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</row>
    <row r="281" spans="1:37" ht="12.75" customHeight="1" x14ac:dyDescent="0.1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</row>
    <row r="282" spans="1:37" ht="12.75" customHeight="1" x14ac:dyDescent="0.1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</row>
    <row r="283" spans="1:37" ht="12.75" customHeight="1" x14ac:dyDescent="0.1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</row>
    <row r="284" spans="1:37" ht="12.75" customHeight="1" x14ac:dyDescent="0.1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</row>
    <row r="285" spans="1:37" ht="12.75" customHeight="1" x14ac:dyDescent="0.1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</row>
    <row r="286" spans="1:37" ht="12.75" customHeight="1" x14ac:dyDescent="0.1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</row>
    <row r="287" spans="1:37" ht="12.75" customHeight="1" x14ac:dyDescent="0.1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</row>
    <row r="288" spans="1:37" ht="12.75" customHeight="1" x14ac:dyDescent="0.1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</row>
    <row r="289" spans="1:37" ht="12.75" customHeight="1" x14ac:dyDescent="0.1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</row>
    <row r="290" spans="1:37" ht="12.75" customHeight="1" x14ac:dyDescent="0.1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</row>
    <row r="291" spans="1:37" ht="12.75" customHeight="1" x14ac:dyDescent="0.1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</row>
    <row r="292" spans="1:37" ht="12.75" customHeight="1" x14ac:dyDescent="0.1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</row>
    <row r="293" spans="1:37" ht="12.75" customHeight="1" x14ac:dyDescent="0.1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</row>
    <row r="294" spans="1:37" ht="12.75" customHeight="1" x14ac:dyDescent="0.1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</row>
    <row r="295" spans="1:37" ht="12.75" customHeight="1" x14ac:dyDescent="0.1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</row>
    <row r="296" spans="1:37" ht="12.75" customHeight="1" x14ac:dyDescent="0.1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</row>
    <row r="297" spans="1:37" ht="12.75" customHeight="1" x14ac:dyDescent="0.1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</row>
    <row r="298" spans="1:37" ht="12.75" customHeight="1" x14ac:dyDescent="0.1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</row>
    <row r="299" spans="1:37" ht="12.75" customHeight="1" x14ac:dyDescent="0.1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</row>
    <row r="300" spans="1:37" ht="12.75" customHeight="1" x14ac:dyDescent="0.1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</row>
    <row r="301" spans="1:37" ht="12.75" customHeight="1" x14ac:dyDescent="0.1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</row>
    <row r="302" spans="1:37" ht="12.75" customHeight="1" x14ac:dyDescent="0.1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</row>
    <row r="303" spans="1:37" ht="12.75" customHeight="1" x14ac:dyDescent="0.1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</row>
    <row r="304" spans="1:37" ht="12.75" customHeight="1" x14ac:dyDescent="0.1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</row>
    <row r="305" spans="1:37" ht="12.75" customHeight="1" x14ac:dyDescent="0.1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</row>
    <row r="306" spans="1:37" ht="12.75" customHeight="1" x14ac:dyDescent="0.1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</row>
    <row r="307" spans="1:37" ht="12.75" customHeight="1" x14ac:dyDescent="0.1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</row>
    <row r="308" spans="1:37" ht="12.75" customHeight="1" x14ac:dyDescent="0.1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</row>
    <row r="309" spans="1:37" ht="12.75" customHeight="1" x14ac:dyDescent="0.1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</row>
    <row r="310" spans="1:37" ht="12.75" customHeight="1" x14ac:dyDescent="0.1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</row>
    <row r="311" spans="1:37" ht="12.75" customHeight="1" x14ac:dyDescent="0.1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</row>
    <row r="312" spans="1:37" ht="12.75" customHeight="1" x14ac:dyDescent="0.1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</row>
    <row r="313" spans="1:37" ht="12.75" customHeight="1" x14ac:dyDescent="0.1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</row>
    <row r="314" spans="1:37" ht="12.75" customHeight="1" x14ac:dyDescent="0.1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</row>
    <row r="315" spans="1:37" ht="12.75" customHeight="1" x14ac:dyDescent="0.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</row>
    <row r="316" spans="1:37" ht="12.75" customHeight="1" x14ac:dyDescent="0.1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</row>
    <row r="317" spans="1:37" ht="12.75" customHeight="1" x14ac:dyDescent="0.1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</row>
    <row r="318" spans="1:37" ht="12.75" customHeight="1" x14ac:dyDescent="0.1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</row>
    <row r="319" spans="1:37" ht="12.75" customHeight="1" x14ac:dyDescent="0.1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</row>
    <row r="320" spans="1:37" ht="12.75" customHeight="1" x14ac:dyDescent="0.1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</row>
    <row r="321" spans="1:37" ht="12.75" customHeight="1" x14ac:dyDescent="0.1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</row>
    <row r="322" spans="1:37" ht="12.75" customHeight="1" x14ac:dyDescent="0.1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</row>
    <row r="323" spans="1:37" ht="12.75" customHeight="1" x14ac:dyDescent="0.1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</row>
    <row r="324" spans="1:37" ht="12.75" customHeight="1" x14ac:dyDescent="0.1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</row>
    <row r="325" spans="1:37" ht="12.75" customHeight="1" x14ac:dyDescent="0.1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</row>
    <row r="326" spans="1:37" ht="12.75" customHeight="1" x14ac:dyDescent="0.1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</row>
    <row r="327" spans="1:37" ht="12.75" customHeight="1" x14ac:dyDescent="0.1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</row>
    <row r="328" spans="1:37" ht="12.75" customHeight="1" x14ac:dyDescent="0.1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</row>
    <row r="329" spans="1:37" ht="12.75" customHeight="1" x14ac:dyDescent="0.1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</row>
    <row r="330" spans="1:37" ht="12.75" customHeight="1" x14ac:dyDescent="0.1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</row>
    <row r="331" spans="1:37" ht="12.75" customHeight="1" x14ac:dyDescent="0.1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</row>
    <row r="332" spans="1:37" ht="12.75" customHeight="1" x14ac:dyDescent="0.1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</row>
    <row r="333" spans="1:37" ht="12.75" customHeight="1" x14ac:dyDescent="0.1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</row>
    <row r="334" spans="1:37" ht="12.75" customHeight="1" x14ac:dyDescent="0.1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</row>
    <row r="335" spans="1:37" ht="12.75" customHeight="1" x14ac:dyDescent="0.1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</row>
    <row r="336" spans="1:37" ht="12.75" customHeight="1" x14ac:dyDescent="0.1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</row>
    <row r="337" spans="1:37" ht="12.75" customHeight="1" x14ac:dyDescent="0.1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</row>
    <row r="338" spans="1:37" ht="12.75" customHeight="1" x14ac:dyDescent="0.1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</row>
    <row r="339" spans="1:37" ht="12.75" customHeight="1" x14ac:dyDescent="0.1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</row>
    <row r="340" spans="1:37" ht="12.75" customHeight="1" x14ac:dyDescent="0.1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</row>
    <row r="341" spans="1:37" ht="12.75" customHeight="1" x14ac:dyDescent="0.1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</row>
    <row r="342" spans="1:37" ht="12.75" customHeight="1" x14ac:dyDescent="0.1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</row>
    <row r="343" spans="1:37" ht="12.75" customHeight="1" x14ac:dyDescent="0.1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</row>
    <row r="344" spans="1:37" ht="12.75" customHeight="1" x14ac:dyDescent="0.1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</row>
    <row r="345" spans="1:37" ht="12.75" customHeight="1" x14ac:dyDescent="0.1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</row>
    <row r="346" spans="1:37" ht="12.75" customHeight="1" x14ac:dyDescent="0.1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</row>
    <row r="347" spans="1:37" ht="12.75" customHeight="1" x14ac:dyDescent="0.1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</row>
    <row r="348" spans="1:37" ht="12.75" customHeight="1" x14ac:dyDescent="0.1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</row>
    <row r="349" spans="1:37" ht="12.75" customHeight="1" x14ac:dyDescent="0.1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</row>
    <row r="350" spans="1:37" ht="12.75" customHeight="1" x14ac:dyDescent="0.1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</row>
    <row r="351" spans="1:37" ht="12.75" customHeight="1" x14ac:dyDescent="0.1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</row>
    <row r="352" spans="1:37" ht="12.75" customHeight="1" x14ac:dyDescent="0.1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</row>
    <row r="353" spans="1:37" ht="12.75" customHeight="1" x14ac:dyDescent="0.1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</row>
    <row r="354" spans="1:37" ht="12.75" customHeight="1" x14ac:dyDescent="0.1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</row>
    <row r="355" spans="1:37" ht="12.75" customHeight="1" x14ac:dyDescent="0.1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</row>
    <row r="356" spans="1:37" ht="12.75" customHeight="1" x14ac:dyDescent="0.1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</row>
    <row r="357" spans="1:37" ht="12.75" customHeight="1" x14ac:dyDescent="0.1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</row>
    <row r="358" spans="1:37" ht="12.75" customHeight="1" x14ac:dyDescent="0.1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</row>
    <row r="359" spans="1:37" ht="12.75" customHeight="1" x14ac:dyDescent="0.1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</row>
    <row r="360" spans="1:37" ht="12.75" customHeight="1" x14ac:dyDescent="0.1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</row>
    <row r="361" spans="1:37" ht="12.75" customHeight="1" x14ac:dyDescent="0.1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</row>
    <row r="362" spans="1:37" ht="12.75" customHeight="1" x14ac:dyDescent="0.1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</row>
    <row r="363" spans="1:37" ht="12.75" customHeight="1" x14ac:dyDescent="0.1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</row>
    <row r="364" spans="1:37" ht="12.75" customHeight="1" x14ac:dyDescent="0.1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</row>
    <row r="365" spans="1:37" ht="12.75" customHeight="1" x14ac:dyDescent="0.1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</row>
    <row r="366" spans="1:37" ht="12.75" customHeight="1" x14ac:dyDescent="0.1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</row>
    <row r="367" spans="1:37" ht="12.75" customHeight="1" x14ac:dyDescent="0.1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</row>
    <row r="368" spans="1:37" ht="12.75" customHeight="1" x14ac:dyDescent="0.1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</row>
    <row r="369" spans="1:37" ht="12.75" customHeight="1" x14ac:dyDescent="0.1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</row>
    <row r="370" spans="1:37" ht="12.75" customHeight="1" x14ac:dyDescent="0.1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</row>
    <row r="371" spans="1:37" ht="12.75" customHeight="1" x14ac:dyDescent="0.1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</row>
    <row r="372" spans="1:37" ht="12.75" customHeight="1" x14ac:dyDescent="0.1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</row>
    <row r="373" spans="1:37" ht="12.75" customHeight="1" x14ac:dyDescent="0.1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</row>
    <row r="374" spans="1:37" ht="12.75" customHeight="1" x14ac:dyDescent="0.1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</row>
    <row r="375" spans="1:37" ht="12.75" customHeight="1" x14ac:dyDescent="0.1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</row>
    <row r="376" spans="1:37" ht="12.75" customHeight="1" x14ac:dyDescent="0.1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</row>
    <row r="377" spans="1:37" ht="12.75" customHeight="1" x14ac:dyDescent="0.1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</row>
    <row r="378" spans="1:37" ht="12.75" customHeight="1" x14ac:dyDescent="0.1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</row>
    <row r="379" spans="1:37" ht="12.75" customHeight="1" x14ac:dyDescent="0.1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</row>
    <row r="380" spans="1:37" ht="12.75" customHeight="1" x14ac:dyDescent="0.1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</row>
    <row r="381" spans="1:37" ht="12.75" customHeight="1" x14ac:dyDescent="0.1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</row>
    <row r="382" spans="1:37" ht="12.75" customHeight="1" x14ac:dyDescent="0.1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</row>
    <row r="383" spans="1:37" ht="12.75" customHeight="1" x14ac:dyDescent="0.1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</row>
    <row r="384" spans="1:37" ht="12.75" customHeight="1" x14ac:dyDescent="0.1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</row>
    <row r="385" spans="1:37" ht="12.75" customHeight="1" x14ac:dyDescent="0.1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</row>
    <row r="386" spans="1:37" ht="12.75" customHeight="1" x14ac:dyDescent="0.1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</row>
    <row r="387" spans="1:37" ht="12.75" customHeight="1" x14ac:dyDescent="0.1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</row>
    <row r="388" spans="1:37" ht="12.75" customHeight="1" x14ac:dyDescent="0.1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</row>
    <row r="389" spans="1:37" ht="12.75" customHeight="1" x14ac:dyDescent="0.1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</row>
    <row r="390" spans="1:37" ht="12.75" customHeight="1" x14ac:dyDescent="0.1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</row>
    <row r="391" spans="1:37" ht="12.75" customHeight="1" x14ac:dyDescent="0.1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</row>
    <row r="392" spans="1:37" ht="12.75" customHeight="1" x14ac:dyDescent="0.1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</row>
    <row r="393" spans="1:37" ht="12.75" customHeight="1" x14ac:dyDescent="0.1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</row>
    <row r="394" spans="1:37" ht="12.75" customHeight="1" x14ac:dyDescent="0.1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</row>
    <row r="395" spans="1:37" ht="12.75" customHeight="1" x14ac:dyDescent="0.1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</row>
    <row r="396" spans="1:37" ht="12.75" customHeight="1" x14ac:dyDescent="0.1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</row>
    <row r="397" spans="1:37" ht="12.75" customHeight="1" x14ac:dyDescent="0.1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</row>
    <row r="398" spans="1:37" ht="12.75" customHeight="1" x14ac:dyDescent="0.1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</row>
    <row r="399" spans="1:37" ht="12.75" customHeight="1" x14ac:dyDescent="0.1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</row>
    <row r="400" spans="1:37" ht="12.75" customHeight="1" x14ac:dyDescent="0.1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</row>
    <row r="401" spans="1:37" ht="12.75" customHeight="1" x14ac:dyDescent="0.1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</row>
    <row r="402" spans="1:37" ht="12.75" customHeight="1" x14ac:dyDescent="0.1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</row>
    <row r="403" spans="1:37" ht="12.75" customHeight="1" x14ac:dyDescent="0.1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</row>
    <row r="404" spans="1:37" ht="12.75" customHeight="1" x14ac:dyDescent="0.1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</row>
    <row r="405" spans="1:37" ht="12.75" customHeight="1" x14ac:dyDescent="0.1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</row>
    <row r="406" spans="1:37" ht="12.75" customHeight="1" x14ac:dyDescent="0.1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</row>
    <row r="407" spans="1:37" ht="12.75" customHeight="1" x14ac:dyDescent="0.1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</row>
    <row r="408" spans="1:37" ht="12.75" customHeight="1" x14ac:dyDescent="0.1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</row>
    <row r="409" spans="1:37" ht="12.75" customHeight="1" x14ac:dyDescent="0.1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</row>
    <row r="410" spans="1:37" ht="12.75" customHeight="1" x14ac:dyDescent="0.1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</row>
    <row r="411" spans="1:37" ht="12.75" customHeight="1" x14ac:dyDescent="0.1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</row>
    <row r="412" spans="1:37" ht="12.75" customHeight="1" x14ac:dyDescent="0.1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</row>
    <row r="413" spans="1:37" ht="12.75" customHeight="1" x14ac:dyDescent="0.1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</row>
    <row r="414" spans="1:37" ht="12.75" customHeight="1" x14ac:dyDescent="0.1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</row>
    <row r="415" spans="1:37" ht="12.75" customHeight="1" x14ac:dyDescent="0.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</row>
    <row r="416" spans="1:37" ht="12.75" customHeight="1" x14ac:dyDescent="0.1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</row>
    <row r="417" spans="1:37" ht="12.75" customHeight="1" x14ac:dyDescent="0.1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</row>
    <row r="418" spans="1:37" ht="12.75" customHeight="1" x14ac:dyDescent="0.1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</row>
    <row r="419" spans="1:37" ht="12.75" customHeight="1" x14ac:dyDescent="0.1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</row>
    <row r="420" spans="1:37" ht="12.75" customHeight="1" x14ac:dyDescent="0.1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</row>
    <row r="421" spans="1:37" ht="12.75" customHeight="1" x14ac:dyDescent="0.1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</row>
    <row r="422" spans="1:37" ht="12.75" customHeight="1" x14ac:dyDescent="0.1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</row>
    <row r="423" spans="1:37" ht="12.75" customHeight="1" x14ac:dyDescent="0.1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</row>
    <row r="424" spans="1:37" ht="12.75" customHeight="1" x14ac:dyDescent="0.1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</row>
    <row r="425" spans="1:37" ht="12.75" customHeight="1" x14ac:dyDescent="0.1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</row>
    <row r="426" spans="1:37" ht="12.75" customHeight="1" x14ac:dyDescent="0.1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</row>
    <row r="427" spans="1:37" ht="12.75" customHeight="1" x14ac:dyDescent="0.1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</row>
    <row r="428" spans="1:37" ht="12.75" customHeight="1" x14ac:dyDescent="0.1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</row>
    <row r="429" spans="1:37" ht="12.75" customHeight="1" x14ac:dyDescent="0.1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</row>
    <row r="430" spans="1:37" ht="12.75" customHeight="1" x14ac:dyDescent="0.1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</row>
    <row r="431" spans="1:37" ht="12.75" customHeight="1" x14ac:dyDescent="0.1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</row>
    <row r="432" spans="1:37" ht="12.75" customHeight="1" x14ac:dyDescent="0.1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</row>
    <row r="433" spans="1:37" ht="12.75" customHeight="1" x14ac:dyDescent="0.1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</row>
    <row r="434" spans="1:37" ht="12.75" customHeight="1" x14ac:dyDescent="0.1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</row>
    <row r="435" spans="1:37" ht="12.75" customHeight="1" x14ac:dyDescent="0.1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</row>
    <row r="436" spans="1:37" ht="12.75" customHeight="1" x14ac:dyDescent="0.1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</row>
    <row r="437" spans="1:37" ht="12.75" customHeight="1" x14ac:dyDescent="0.1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</row>
    <row r="438" spans="1:37" ht="12.75" customHeight="1" x14ac:dyDescent="0.1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</row>
    <row r="439" spans="1:37" ht="12.75" customHeight="1" x14ac:dyDescent="0.1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</row>
    <row r="440" spans="1:37" ht="12.75" customHeight="1" x14ac:dyDescent="0.1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</row>
    <row r="441" spans="1:37" ht="12.75" customHeight="1" x14ac:dyDescent="0.1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</row>
    <row r="442" spans="1:37" ht="12.75" customHeight="1" x14ac:dyDescent="0.1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</row>
    <row r="443" spans="1:37" ht="12.75" customHeight="1" x14ac:dyDescent="0.1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</row>
    <row r="444" spans="1:37" ht="12.75" customHeight="1" x14ac:dyDescent="0.1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</row>
    <row r="445" spans="1:37" ht="12.75" customHeight="1" x14ac:dyDescent="0.1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</row>
    <row r="446" spans="1:37" ht="12.75" customHeight="1" x14ac:dyDescent="0.1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</row>
    <row r="447" spans="1:37" ht="12.75" customHeight="1" x14ac:dyDescent="0.1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</row>
    <row r="448" spans="1:37" ht="12.75" customHeight="1" x14ac:dyDescent="0.1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</row>
    <row r="449" spans="1:37" ht="12.75" customHeight="1" x14ac:dyDescent="0.1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</row>
    <row r="450" spans="1:37" ht="12.75" customHeight="1" x14ac:dyDescent="0.1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</row>
    <row r="451" spans="1:37" ht="12.75" customHeight="1" x14ac:dyDescent="0.1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</row>
    <row r="452" spans="1:37" ht="12.75" customHeight="1" x14ac:dyDescent="0.1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</row>
    <row r="453" spans="1:37" ht="12.75" customHeight="1" x14ac:dyDescent="0.1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</row>
    <row r="454" spans="1:37" ht="12.75" customHeight="1" x14ac:dyDescent="0.1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</row>
    <row r="455" spans="1:37" ht="12.75" customHeight="1" x14ac:dyDescent="0.1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</row>
    <row r="456" spans="1:37" ht="12.75" customHeight="1" x14ac:dyDescent="0.1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</row>
    <row r="457" spans="1:37" ht="12.75" customHeight="1" x14ac:dyDescent="0.1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</row>
    <row r="458" spans="1:37" ht="12.75" customHeight="1" x14ac:dyDescent="0.1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</row>
    <row r="459" spans="1:37" ht="12.75" customHeight="1" x14ac:dyDescent="0.1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</row>
    <row r="460" spans="1:37" ht="12.75" customHeight="1" x14ac:dyDescent="0.1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</row>
    <row r="461" spans="1:37" ht="12.75" customHeight="1" x14ac:dyDescent="0.1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</row>
    <row r="462" spans="1:37" ht="12.75" customHeight="1" x14ac:dyDescent="0.1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</row>
    <row r="463" spans="1:37" ht="12.75" customHeight="1" x14ac:dyDescent="0.1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</row>
    <row r="464" spans="1:37" ht="12.75" customHeight="1" x14ac:dyDescent="0.1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</row>
    <row r="465" spans="1:37" ht="12.75" customHeight="1" x14ac:dyDescent="0.1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</row>
    <row r="466" spans="1:37" ht="12.75" customHeight="1" x14ac:dyDescent="0.1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</row>
    <row r="467" spans="1:37" ht="12.75" customHeight="1" x14ac:dyDescent="0.1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</row>
    <row r="468" spans="1:37" ht="12.75" customHeight="1" x14ac:dyDescent="0.1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</row>
    <row r="469" spans="1:37" ht="12.75" customHeight="1" x14ac:dyDescent="0.1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</row>
    <row r="470" spans="1:37" ht="12.75" customHeight="1" x14ac:dyDescent="0.1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</row>
    <row r="471" spans="1:37" ht="12.75" customHeight="1" x14ac:dyDescent="0.1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</row>
    <row r="472" spans="1:37" ht="12.75" customHeight="1" x14ac:dyDescent="0.1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</row>
    <row r="473" spans="1:37" ht="12.75" customHeight="1" x14ac:dyDescent="0.1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</row>
    <row r="474" spans="1:37" ht="12.75" customHeight="1" x14ac:dyDescent="0.1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</row>
    <row r="475" spans="1:37" ht="12.75" customHeight="1" x14ac:dyDescent="0.1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</row>
    <row r="476" spans="1:37" ht="12.75" customHeight="1" x14ac:dyDescent="0.1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</row>
    <row r="477" spans="1:37" ht="12.75" customHeight="1" x14ac:dyDescent="0.1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</row>
    <row r="478" spans="1:37" ht="12.75" customHeight="1" x14ac:dyDescent="0.1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</row>
    <row r="479" spans="1:37" ht="12.75" customHeight="1" x14ac:dyDescent="0.1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</row>
    <row r="480" spans="1:37" ht="12.75" customHeight="1" x14ac:dyDescent="0.1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</row>
    <row r="481" spans="1:37" ht="12.75" customHeight="1" x14ac:dyDescent="0.1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</row>
    <row r="482" spans="1:37" ht="12.75" customHeight="1" x14ac:dyDescent="0.1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</row>
    <row r="483" spans="1:37" ht="12.75" customHeight="1" x14ac:dyDescent="0.1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</row>
    <row r="484" spans="1:37" ht="12.75" customHeight="1" x14ac:dyDescent="0.1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</row>
    <row r="485" spans="1:37" ht="12.75" customHeight="1" x14ac:dyDescent="0.1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</row>
    <row r="486" spans="1:37" ht="12.75" customHeight="1" x14ac:dyDescent="0.1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</row>
    <row r="487" spans="1:37" ht="12.75" customHeight="1" x14ac:dyDescent="0.1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</row>
    <row r="488" spans="1:37" ht="12.75" customHeight="1" x14ac:dyDescent="0.1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</row>
    <row r="489" spans="1:37" ht="12.75" customHeight="1" x14ac:dyDescent="0.1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</row>
    <row r="490" spans="1:37" ht="12.75" customHeight="1" x14ac:dyDescent="0.1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</row>
    <row r="491" spans="1:37" ht="12.75" customHeight="1" x14ac:dyDescent="0.1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</row>
    <row r="492" spans="1:37" ht="12.75" customHeight="1" x14ac:dyDescent="0.1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</row>
    <row r="493" spans="1:37" ht="12.75" customHeight="1" x14ac:dyDescent="0.1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</row>
    <row r="494" spans="1:37" ht="12.75" customHeight="1" x14ac:dyDescent="0.1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</row>
    <row r="495" spans="1:37" ht="12.75" customHeight="1" x14ac:dyDescent="0.1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</row>
    <row r="496" spans="1:37" ht="12.75" customHeight="1" x14ac:dyDescent="0.1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</row>
    <row r="497" spans="1:37" ht="12.75" customHeight="1" x14ac:dyDescent="0.1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</row>
    <row r="498" spans="1:37" ht="12.75" customHeight="1" x14ac:dyDescent="0.1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</row>
    <row r="499" spans="1:37" ht="12.75" customHeight="1" x14ac:dyDescent="0.1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</row>
    <row r="500" spans="1:37" ht="12.75" customHeight="1" x14ac:dyDescent="0.1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</row>
    <row r="501" spans="1:37" ht="12.75" customHeight="1" x14ac:dyDescent="0.1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</row>
    <row r="502" spans="1:37" ht="12.75" customHeight="1" x14ac:dyDescent="0.1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</row>
    <row r="503" spans="1:37" ht="12.75" customHeight="1" x14ac:dyDescent="0.1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</row>
    <row r="504" spans="1:37" ht="12.75" customHeight="1" x14ac:dyDescent="0.1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</row>
    <row r="505" spans="1:37" ht="12.75" customHeight="1" x14ac:dyDescent="0.1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</row>
    <row r="506" spans="1:37" ht="12.75" customHeight="1" x14ac:dyDescent="0.1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</row>
    <row r="507" spans="1:37" ht="12.75" customHeight="1" x14ac:dyDescent="0.1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</row>
    <row r="508" spans="1:37" ht="12.75" customHeight="1" x14ac:dyDescent="0.1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</row>
    <row r="509" spans="1:37" ht="12.75" customHeight="1" x14ac:dyDescent="0.1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</row>
    <row r="510" spans="1:37" ht="12.75" customHeight="1" x14ac:dyDescent="0.1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</row>
    <row r="511" spans="1:37" ht="12.75" customHeight="1" x14ac:dyDescent="0.1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</row>
    <row r="512" spans="1:37" ht="12.75" customHeight="1" x14ac:dyDescent="0.1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</row>
    <row r="513" spans="1:37" ht="12.75" customHeight="1" x14ac:dyDescent="0.1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</row>
    <row r="514" spans="1:37" ht="12.75" customHeight="1" x14ac:dyDescent="0.1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</row>
    <row r="515" spans="1:37" ht="12.75" customHeight="1" x14ac:dyDescent="0.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</row>
    <row r="516" spans="1:37" ht="12.75" customHeight="1" x14ac:dyDescent="0.1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</row>
    <row r="517" spans="1:37" ht="12.75" customHeight="1" x14ac:dyDescent="0.1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</row>
    <row r="518" spans="1:37" ht="12.75" customHeight="1" x14ac:dyDescent="0.1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</row>
    <row r="519" spans="1:37" ht="12.75" customHeight="1" x14ac:dyDescent="0.1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</row>
    <row r="520" spans="1:37" ht="12.75" customHeight="1" x14ac:dyDescent="0.1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</row>
    <row r="521" spans="1:37" ht="12.75" customHeight="1" x14ac:dyDescent="0.1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</row>
    <row r="522" spans="1:37" ht="12.75" customHeight="1" x14ac:dyDescent="0.1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</row>
    <row r="523" spans="1:37" ht="12.75" customHeight="1" x14ac:dyDescent="0.1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</row>
    <row r="524" spans="1:37" ht="12.75" customHeight="1" x14ac:dyDescent="0.1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</row>
    <row r="525" spans="1:37" ht="12.75" customHeight="1" x14ac:dyDescent="0.1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</row>
    <row r="526" spans="1:37" ht="12.75" customHeight="1" x14ac:dyDescent="0.1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</row>
    <row r="527" spans="1:37" ht="12.75" customHeight="1" x14ac:dyDescent="0.1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</row>
    <row r="528" spans="1:37" ht="12.75" customHeight="1" x14ac:dyDescent="0.1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</row>
    <row r="529" spans="1:37" ht="12.75" customHeight="1" x14ac:dyDescent="0.1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</row>
    <row r="530" spans="1:37" ht="12.75" customHeight="1" x14ac:dyDescent="0.1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</row>
    <row r="531" spans="1:37" ht="12.75" customHeight="1" x14ac:dyDescent="0.1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</row>
    <row r="532" spans="1:37" ht="12.75" customHeight="1" x14ac:dyDescent="0.1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</row>
    <row r="533" spans="1:37" ht="12.75" customHeight="1" x14ac:dyDescent="0.1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</row>
    <row r="534" spans="1:37" ht="12.75" customHeight="1" x14ac:dyDescent="0.1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</row>
    <row r="535" spans="1:37" ht="12.75" customHeight="1" x14ac:dyDescent="0.1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</row>
    <row r="536" spans="1:37" ht="12.75" customHeight="1" x14ac:dyDescent="0.1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</row>
    <row r="537" spans="1:37" ht="12.75" customHeight="1" x14ac:dyDescent="0.1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</row>
    <row r="538" spans="1:37" ht="12.75" customHeight="1" x14ac:dyDescent="0.1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</row>
    <row r="539" spans="1:37" ht="12.75" customHeight="1" x14ac:dyDescent="0.1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</row>
    <row r="540" spans="1:37" ht="12.75" customHeight="1" x14ac:dyDescent="0.1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</row>
    <row r="541" spans="1:37" ht="12.75" customHeight="1" x14ac:dyDescent="0.1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</row>
    <row r="542" spans="1:37" ht="12.75" customHeight="1" x14ac:dyDescent="0.1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</row>
    <row r="543" spans="1:37" ht="12.75" customHeight="1" x14ac:dyDescent="0.1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</row>
    <row r="544" spans="1:37" ht="12.75" customHeight="1" x14ac:dyDescent="0.1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</row>
    <row r="545" spans="1:37" ht="12.75" customHeight="1" x14ac:dyDescent="0.1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</row>
    <row r="546" spans="1:37" ht="12.75" customHeight="1" x14ac:dyDescent="0.1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</row>
    <row r="547" spans="1:37" ht="12.75" customHeight="1" x14ac:dyDescent="0.1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</row>
    <row r="548" spans="1:37" ht="12.75" customHeight="1" x14ac:dyDescent="0.1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</row>
    <row r="549" spans="1:37" ht="12.75" customHeight="1" x14ac:dyDescent="0.1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</row>
    <row r="550" spans="1:37" ht="12.75" customHeight="1" x14ac:dyDescent="0.1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</row>
    <row r="551" spans="1:37" ht="12.75" customHeight="1" x14ac:dyDescent="0.1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</row>
    <row r="552" spans="1:37" ht="12.75" customHeight="1" x14ac:dyDescent="0.1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</row>
    <row r="553" spans="1:37" ht="12.75" customHeight="1" x14ac:dyDescent="0.1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</row>
    <row r="554" spans="1:37" ht="12.75" customHeight="1" x14ac:dyDescent="0.1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</row>
    <row r="555" spans="1:37" ht="12.75" customHeight="1" x14ac:dyDescent="0.1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</row>
    <row r="556" spans="1:37" ht="12.75" customHeight="1" x14ac:dyDescent="0.1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</row>
    <row r="557" spans="1:37" ht="12.75" customHeight="1" x14ac:dyDescent="0.1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</row>
    <row r="558" spans="1:37" ht="12.75" customHeight="1" x14ac:dyDescent="0.1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</row>
    <row r="559" spans="1:37" ht="12.75" customHeight="1" x14ac:dyDescent="0.1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</row>
    <row r="560" spans="1:37" ht="12.75" customHeight="1" x14ac:dyDescent="0.1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</row>
    <row r="561" spans="1:37" ht="12.75" customHeight="1" x14ac:dyDescent="0.1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</row>
    <row r="562" spans="1:37" ht="12.75" customHeight="1" x14ac:dyDescent="0.1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</row>
    <row r="563" spans="1:37" ht="12.75" customHeight="1" x14ac:dyDescent="0.1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</row>
    <row r="564" spans="1:37" ht="12.75" customHeight="1" x14ac:dyDescent="0.1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</row>
    <row r="565" spans="1:37" ht="12.75" customHeight="1" x14ac:dyDescent="0.1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</row>
    <row r="566" spans="1:37" ht="12.75" customHeight="1" x14ac:dyDescent="0.1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</row>
    <row r="567" spans="1:37" ht="12.75" customHeight="1" x14ac:dyDescent="0.1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</row>
    <row r="568" spans="1:37" ht="12.75" customHeight="1" x14ac:dyDescent="0.1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</row>
    <row r="569" spans="1:37" ht="12.75" customHeight="1" x14ac:dyDescent="0.1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</row>
    <row r="570" spans="1:37" ht="12.75" customHeight="1" x14ac:dyDescent="0.1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</row>
    <row r="571" spans="1:37" ht="12.75" customHeight="1" x14ac:dyDescent="0.1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</row>
    <row r="572" spans="1:37" ht="12.75" customHeight="1" x14ac:dyDescent="0.1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</row>
    <row r="573" spans="1:37" ht="12.75" customHeight="1" x14ac:dyDescent="0.1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</row>
    <row r="574" spans="1:37" ht="12.75" customHeight="1" x14ac:dyDescent="0.1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</row>
    <row r="575" spans="1:37" ht="12.75" customHeight="1" x14ac:dyDescent="0.1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</row>
    <row r="576" spans="1:37" ht="12.75" customHeight="1" x14ac:dyDescent="0.1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</row>
    <row r="577" spans="1:37" ht="12.75" customHeight="1" x14ac:dyDescent="0.1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</row>
    <row r="578" spans="1:37" ht="12.75" customHeight="1" x14ac:dyDescent="0.1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</row>
    <row r="579" spans="1:37" ht="12.75" customHeight="1" x14ac:dyDescent="0.1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</row>
    <row r="580" spans="1:37" ht="12.75" customHeight="1" x14ac:dyDescent="0.1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</row>
    <row r="581" spans="1:37" ht="12.75" customHeight="1" x14ac:dyDescent="0.1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</row>
    <row r="582" spans="1:37" ht="12.75" customHeight="1" x14ac:dyDescent="0.1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</row>
    <row r="583" spans="1:37" ht="12.75" customHeight="1" x14ac:dyDescent="0.1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</row>
    <row r="584" spans="1:37" ht="12.75" customHeight="1" x14ac:dyDescent="0.1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</row>
    <row r="585" spans="1:37" ht="12.75" customHeight="1" x14ac:dyDescent="0.1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</row>
    <row r="586" spans="1:37" ht="12.75" customHeight="1" x14ac:dyDescent="0.1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</row>
    <row r="587" spans="1:37" ht="12.75" customHeight="1" x14ac:dyDescent="0.1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</row>
    <row r="588" spans="1:37" ht="12.75" customHeight="1" x14ac:dyDescent="0.1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</row>
    <row r="589" spans="1:37" ht="12.75" customHeight="1" x14ac:dyDescent="0.1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</row>
    <row r="590" spans="1:37" ht="12.75" customHeight="1" x14ac:dyDescent="0.1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</row>
    <row r="591" spans="1:37" ht="12.75" customHeight="1" x14ac:dyDescent="0.1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</row>
    <row r="592" spans="1:37" ht="12.75" customHeight="1" x14ac:dyDescent="0.1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</row>
    <row r="593" spans="1:37" ht="12.75" customHeight="1" x14ac:dyDescent="0.1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</row>
    <row r="594" spans="1:37" ht="12.75" customHeight="1" x14ac:dyDescent="0.1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</row>
    <row r="595" spans="1:37" ht="12.75" customHeight="1" x14ac:dyDescent="0.1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</row>
    <row r="596" spans="1:37" ht="12.75" customHeight="1" x14ac:dyDescent="0.1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</row>
    <row r="597" spans="1:37" ht="12.75" customHeight="1" x14ac:dyDescent="0.1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</row>
    <row r="598" spans="1:37" ht="12.75" customHeight="1" x14ac:dyDescent="0.1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</row>
    <row r="599" spans="1:37" ht="12.75" customHeight="1" x14ac:dyDescent="0.1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</row>
    <row r="600" spans="1:37" ht="12.75" customHeight="1" x14ac:dyDescent="0.1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</row>
    <row r="601" spans="1:37" ht="12.75" customHeight="1" x14ac:dyDescent="0.1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</row>
    <row r="602" spans="1:37" ht="12.75" customHeight="1" x14ac:dyDescent="0.1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</row>
    <row r="603" spans="1:37" ht="12.75" customHeight="1" x14ac:dyDescent="0.1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</row>
    <row r="604" spans="1:37" ht="12.75" customHeight="1" x14ac:dyDescent="0.1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</row>
    <row r="605" spans="1:37" ht="12.75" customHeight="1" x14ac:dyDescent="0.1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</row>
    <row r="606" spans="1:37" ht="12.75" customHeight="1" x14ac:dyDescent="0.1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</row>
    <row r="607" spans="1:37" ht="12.75" customHeight="1" x14ac:dyDescent="0.1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</row>
    <row r="608" spans="1:37" ht="12.75" customHeight="1" x14ac:dyDescent="0.1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</row>
    <row r="609" spans="1:37" ht="12.75" customHeight="1" x14ac:dyDescent="0.1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</row>
    <row r="610" spans="1:37" ht="12.75" customHeight="1" x14ac:dyDescent="0.1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</row>
    <row r="611" spans="1:37" ht="12.75" customHeight="1" x14ac:dyDescent="0.1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</row>
    <row r="612" spans="1:37" ht="12.75" customHeight="1" x14ac:dyDescent="0.1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</row>
    <row r="613" spans="1:37" ht="12.75" customHeight="1" x14ac:dyDescent="0.1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</row>
    <row r="614" spans="1:37" ht="12.75" customHeight="1" x14ac:dyDescent="0.1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</row>
    <row r="615" spans="1:37" ht="12.75" customHeight="1" x14ac:dyDescent="0.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</row>
    <row r="616" spans="1:37" ht="12.75" customHeight="1" x14ac:dyDescent="0.1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</row>
    <row r="617" spans="1:37" ht="12.75" customHeight="1" x14ac:dyDescent="0.1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</row>
    <row r="618" spans="1:37" ht="12.75" customHeight="1" x14ac:dyDescent="0.1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</row>
    <row r="619" spans="1:37" ht="12.75" customHeight="1" x14ac:dyDescent="0.1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</row>
    <row r="620" spans="1:37" ht="12.75" customHeight="1" x14ac:dyDescent="0.1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</row>
    <row r="621" spans="1:37" ht="12.75" customHeight="1" x14ac:dyDescent="0.1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</row>
    <row r="622" spans="1:37" ht="12.75" customHeight="1" x14ac:dyDescent="0.1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</row>
    <row r="623" spans="1:37" ht="12.75" customHeight="1" x14ac:dyDescent="0.1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</row>
    <row r="624" spans="1:37" ht="12.75" customHeight="1" x14ac:dyDescent="0.1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</row>
    <row r="625" spans="1:37" ht="12.75" customHeight="1" x14ac:dyDescent="0.1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</row>
    <row r="626" spans="1:37" ht="12.75" customHeight="1" x14ac:dyDescent="0.1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</row>
    <row r="627" spans="1:37" ht="12.75" customHeight="1" x14ac:dyDescent="0.1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</row>
    <row r="628" spans="1:37" ht="12.75" customHeight="1" x14ac:dyDescent="0.1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</row>
    <row r="629" spans="1:37" ht="12.75" customHeight="1" x14ac:dyDescent="0.1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</row>
    <row r="630" spans="1:37" ht="12.75" customHeight="1" x14ac:dyDescent="0.1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</row>
    <row r="631" spans="1:37" ht="12.75" customHeight="1" x14ac:dyDescent="0.1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</row>
    <row r="632" spans="1:37" ht="12.75" customHeight="1" x14ac:dyDescent="0.1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</row>
    <row r="633" spans="1:37" ht="12.75" customHeight="1" x14ac:dyDescent="0.1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</row>
    <row r="634" spans="1:37" ht="12.75" customHeight="1" x14ac:dyDescent="0.1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</row>
    <row r="635" spans="1:37" ht="12.75" customHeight="1" x14ac:dyDescent="0.1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</row>
    <row r="636" spans="1:37" ht="12.75" customHeight="1" x14ac:dyDescent="0.1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</row>
    <row r="637" spans="1:37" ht="12.75" customHeight="1" x14ac:dyDescent="0.1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</row>
    <row r="638" spans="1:37" ht="12.75" customHeight="1" x14ac:dyDescent="0.1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</row>
    <row r="639" spans="1:37" ht="12.75" customHeight="1" x14ac:dyDescent="0.1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</row>
    <row r="640" spans="1:37" ht="12.75" customHeight="1" x14ac:dyDescent="0.1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</row>
    <row r="641" spans="1:37" ht="12.75" customHeight="1" x14ac:dyDescent="0.1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</row>
    <row r="642" spans="1:37" ht="12.75" customHeight="1" x14ac:dyDescent="0.1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</row>
    <row r="643" spans="1:37" ht="12.75" customHeight="1" x14ac:dyDescent="0.1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</row>
    <row r="644" spans="1:37" ht="12.75" customHeight="1" x14ac:dyDescent="0.1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</row>
    <row r="645" spans="1:37" ht="12.75" customHeight="1" x14ac:dyDescent="0.1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</row>
    <row r="646" spans="1:37" ht="12.75" customHeight="1" x14ac:dyDescent="0.1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</row>
    <row r="647" spans="1:37" ht="12.75" customHeight="1" x14ac:dyDescent="0.1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</row>
    <row r="648" spans="1:37" ht="12.75" customHeight="1" x14ac:dyDescent="0.1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</row>
    <row r="649" spans="1:37" ht="12.75" customHeight="1" x14ac:dyDescent="0.1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</row>
    <row r="650" spans="1:37" ht="12.75" customHeight="1" x14ac:dyDescent="0.1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</row>
    <row r="651" spans="1:37" ht="12.75" customHeight="1" x14ac:dyDescent="0.1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</row>
    <row r="652" spans="1:37" ht="12.75" customHeight="1" x14ac:dyDescent="0.1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</row>
    <row r="653" spans="1:37" ht="12.75" customHeight="1" x14ac:dyDescent="0.1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</row>
    <row r="654" spans="1:37" ht="12.75" customHeight="1" x14ac:dyDescent="0.1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</row>
    <row r="655" spans="1:37" ht="12.75" customHeight="1" x14ac:dyDescent="0.1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</row>
    <row r="656" spans="1:37" ht="12.75" customHeight="1" x14ac:dyDescent="0.1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</row>
    <row r="657" spans="1:37" ht="12.75" customHeight="1" x14ac:dyDescent="0.1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</row>
    <row r="658" spans="1:37" ht="12.75" customHeight="1" x14ac:dyDescent="0.1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</row>
    <row r="659" spans="1:37" ht="12.75" customHeight="1" x14ac:dyDescent="0.1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</row>
    <row r="660" spans="1:37" ht="12.75" customHeight="1" x14ac:dyDescent="0.1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</row>
    <row r="661" spans="1:37" ht="12.75" customHeight="1" x14ac:dyDescent="0.1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</row>
    <row r="662" spans="1:37" ht="12.75" customHeight="1" x14ac:dyDescent="0.1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</row>
    <row r="663" spans="1:37" ht="12.75" customHeight="1" x14ac:dyDescent="0.1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</row>
    <row r="664" spans="1:37" ht="12.75" customHeight="1" x14ac:dyDescent="0.1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</row>
    <row r="665" spans="1:37" ht="12.75" customHeight="1" x14ac:dyDescent="0.1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</row>
    <row r="666" spans="1:37" ht="12.75" customHeight="1" x14ac:dyDescent="0.1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</row>
    <row r="667" spans="1:37" ht="12.75" customHeight="1" x14ac:dyDescent="0.1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</row>
    <row r="668" spans="1:37" ht="12.75" customHeight="1" x14ac:dyDescent="0.1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</row>
    <row r="669" spans="1:37" ht="12.75" customHeight="1" x14ac:dyDescent="0.1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</row>
    <row r="670" spans="1:37" ht="12.75" customHeight="1" x14ac:dyDescent="0.1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</row>
    <row r="671" spans="1:37" ht="12.75" customHeight="1" x14ac:dyDescent="0.1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</row>
    <row r="672" spans="1:37" ht="12.75" customHeight="1" x14ac:dyDescent="0.1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</row>
    <row r="673" spans="1:37" ht="12.75" customHeight="1" x14ac:dyDescent="0.1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</row>
    <row r="674" spans="1:37" ht="12.75" customHeight="1" x14ac:dyDescent="0.1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</row>
    <row r="675" spans="1:37" ht="12.75" customHeight="1" x14ac:dyDescent="0.1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</row>
    <row r="676" spans="1:37" ht="12.75" customHeight="1" x14ac:dyDescent="0.1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</row>
    <row r="677" spans="1:37" ht="12.75" customHeight="1" x14ac:dyDescent="0.1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</row>
    <row r="678" spans="1:37" ht="12.75" customHeight="1" x14ac:dyDescent="0.1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</row>
    <row r="679" spans="1:37" ht="12.75" customHeight="1" x14ac:dyDescent="0.1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</row>
    <row r="680" spans="1:37" ht="12.75" customHeight="1" x14ac:dyDescent="0.1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</row>
    <row r="681" spans="1:37" ht="12.75" customHeight="1" x14ac:dyDescent="0.1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</row>
    <row r="682" spans="1:37" ht="12.75" customHeight="1" x14ac:dyDescent="0.1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</row>
    <row r="683" spans="1:37" ht="12.75" customHeight="1" x14ac:dyDescent="0.1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</row>
    <row r="684" spans="1:37" ht="12.75" customHeight="1" x14ac:dyDescent="0.1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</row>
    <row r="685" spans="1:37" ht="12.75" customHeight="1" x14ac:dyDescent="0.1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</row>
    <row r="686" spans="1:37" ht="12.75" customHeight="1" x14ac:dyDescent="0.1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</row>
    <row r="687" spans="1:37" ht="12.75" customHeight="1" x14ac:dyDescent="0.1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</row>
    <row r="688" spans="1:37" ht="12.75" customHeight="1" x14ac:dyDescent="0.1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</row>
    <row r="689" spans="1:37" ht="12.75" customHeight="1" x14ac:dyDescent="0.1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</row>
    <row r="690" spans="1:37" ht="12.75" customHeight="1" x14ac:dyDescent="0.1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</row>
    <row r="691" spans="1:37" ht="12.75" customHeight="1" x14ac:dyDescent="0.1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</row>
    <row r="692" spans="1:37" ht="12.75" customHeight="1" x14ac:dyDescent="0.1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</row>
    <row r="693" spans="1:37" ht="12.75" customHeight="1" x14ac:dyDescent="0.1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</row>
    <row r="694" spans="1:37" ht="12.75" customHeight="1" x14ac:dyDescent="0.1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</row>
    <row r="695" spans="1:37" ht="12.75" customHeight="1" x14ac:dyDescent="0.1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</row>
    <row r="696" spans="1:37" ht="12.75" customHeight="1" x14ac:dyDescent="0.1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</row>
    <row r="697" spans="1:37" ht="12.75" customHeight="1" x14ac:dyDescent="0.1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</row>
    <row r="698" spans="1:37" ht="12.75" customHeight="1" x14ac:dyDescent="0.1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</row>
    <row r="699" spans="1:37" ht="12.75" customHeight="1" x14ac:dyDescent="0.1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</row>
    <row r="700" spans="1:37" ht="12.75" customHeight="1" x14ac:dyDescent="0.1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</row>
    <row r="701" spans="1:37" ht="12.75" customHeight="1" x14ac:dyDescent="0.1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</row>
    <row r="702" spans="1:37" ht="12.75" customHeight="1" x14ac:dyDescent="0.1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</row>
    <row r="703" spans="1:37" ht="12.75" customHeight="1" x14ac:dyDescent="0.1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</row>
    <row r="704" spans="1:37" ht="12.75" customHeight="1" x14ac:dyDescent="0.1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</row>
    <row r="705" spans="1:37" ht="12.75" customHeight="1" x14ac:dyDescent="0.1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</row>
    <row r="706" spans="1:37" ht="12.75" customHeight="1" x14ac:dyDescent="0.1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</row>
    <row r="707" spans="1:37" ht="12.75" customHeight="1" x14ac:dyDescent="0.1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</row>
    <row r="708" spans="1:37" ht="12.75" customHeight="1" x14ac:dyDescent="0.1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</row>
    <row r="709" spans="1:37" ht="12.75" customHeight="1" x14ac:dyDescent="0.1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</row>
    <row r="710" spans="1:37" ht="12.75" customHeight="1" x14ac:dyDescent="0.1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</row>
    <row r="711" spans="1:37" ht="12.75" customHeight="1" x14ac:dyDescent="0.1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</row>
    <row r="712" spans="1:37" ht="12.75" customHeight="1" x14ac:dyDescent="0.1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</row>
    <row r="713" spans="1:37" ht="12.75" customHeight="1" x14ac:dyDescent="0.1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</row>
    <row r="714" spans="1:37" ht="12.75" customHeight="1" x14ac:dyDescent="0.1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</row>
    <row r="715" spans="1:37" ht="12.75" customHeight="1" x14ac:dyDescent="0.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</row>
    <row r="716" spans="1:37" ht="12.75" customHeight="1" x14ac:dyDescent="0.1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</row>
    <row r="717" spans="1:37" ht="12.75" customHeight="1" x14ac:dyDescent="0.1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</row>
    <row r="718" spans="1:37" ht="12.75" customHeight="1" x14ac:dyDescent="0.1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</row>
    <row r="719" spans="1:37" ht="12.75" customHeight="1" x14ac:dyDescent="0.1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</row>
    <row r="720" spans="1:37" ht="12.75" customHeight="1" x14ac:dyDescent="0.1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</row>
    <row r="721" spans="1:37" ht="12.75" customHeight="1" x14ac:dyDescent="0.1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</row>
    <row r="722" spans="1:37" ht="12.75" customHeight="1" x14ac:dyDescent="0.1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</row>
    <row r="723" spans="1:37" ht="12.75" customHeight="1" x14ac:dyDescent="0.1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</row>
    <row r="724" spans="1:37" ht="12.75" customHeight="1" x14ac:dyDescent="0.1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</row>
    <row r="725" spans="1:37" ht="12.75" customHeight="1" x14ac:dyDescent="0.1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</row>
    <row r="726" spans="1:37" ht="12.75" customHeight="1" x14ac:dyDescent="0.1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</row>
    <row r="727" spans="1:37" ht="12.75" customHeight="1" x14ac:dyDescent="0.1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</row>
    <row r="728" spans="1:37" ht="12.75" customHeight="1" x14ac:dyDescent="0.1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</row>
    <row r="729" spans="1:37" ht="12.75" customHeight="1" x14ac:dyDescent="0.1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</row>
    <row r="730" spans="1:37" ht="12.75" customHeight="1" x14ac:dyDescent="0.1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</row>
    <row r="731" spans="1:37" ht="12.75" customHeight="1" x14ac:dyDescent="0.1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</row>
    <row r="732" spans="1:37" ht="12.75" customHeight="1" x14ac:dyDescent="0.1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</row>
    <row r="733" spans="1:37" ht="12.75" customHeight="1" x14ac:dyDescent="0.1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</row>
    <row r="734" spans="1:37" ht="12.75" customHeight="1" x14ac:dyDescent="0.1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</row>
    <row r="735" spans="1:37" ht="12.75" customHeight="1" x14ac:dyDescent="0.1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</row>
    <row r="736" spans="1:37" ht="12.75" customHeight="1" x14ac:dyDescent="0.1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</row>
    <row r="737" spans="1:37" ht="12.75" customHeight="1" x14ac:dyDescent="0.1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</row>
    <row r="738" spans="1:37" ht="12.75" customHeight="1" x14ac:dyDescent="0.1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</row>
    <row r="739" spans="1:37" ht="12.75" customHeight="1" x14ac:dyDescent="0.1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</row>
    <row r="740" spans="1:37" ht="12.75" customHeight="1" x14ac:dyDescent="0.1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</row>
    <row r="741" spans="1:37" ht="12.75" customHeight="1" x14ac:dyDescent="0.1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</row>
    <row r="742" spans="1:37" ht="12.75" customHeight="1" x14ac:dyDescent="0.1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</row>
    <row r="743" spans="1:37" ht="12.75" customHeight="1" x14ac:dyDescent="0.1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</row>
    <row r="744" spans="1:37" ht="12.75" customHeight="1" x14ac:dyDescent="0.1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</row>
    <row r="745" spans="1:37" ht="12.75" customHeight="1" x14ac:dyDescent="0.1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</row>
    <row r="746" spans="1:37" ht="12.75" customHeight="1" x14ac:dyDescent="0.1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</row>
    <row r="747" spans="1:37" ht="12.75" customHeight="1" x14ac:dyDescent="0.1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</row>
    <row r="748" spans="1:37" ht="12.75" customHeight="1" x14ac:dyDescent="0.1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</row>
    <row r="749" spans="1:37" ht="12.75" customHeight="1" x14ac:dyDescent="0.1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</row>
    <row r="750" spans="1:37" ht="12.75" customHeight="1" x14ac:dyDescent="0.1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</row>
    <row r="751" spans="1:37" ht="12.75" customHeight="1" x14ac:dyDescent="0.1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</row>
    <row r="752" spans="1:37" ht="12.75" customHeight="1" x14ac:dyDescent="0.1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</row>
    <row r="753" spans="1:37" ht="12.75" customHeight="1" x14ac:dyDescent="0.1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</row>
    <row r="754" spans="1:37" ht="12.75" customHeight="1" x14ac:dyDescent="0.1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</row>
    <row r="755" spans="1:37" ht="12.75" customHeight="1" x14ac:dyDescent="0.1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</row>
    <row r="756" spans="1:37" ht="12.75" customHeight="1" x14ac:dyDescent="0.1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</row>
    <row r="757" spans="1:37" ht="12.75" customHeight="1" x14ac:dyDescent="0.1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</row>
    <row r="758" spans="1:37" ht="12.75" customHeight="1" x14ac:dyDescent="0.1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</row>
    <row r="759" spans="1:37" ht="12.75" customHeight="1" x14ac:dyDescent="0.1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</row>
    <row r="760" spans="1:37" ht="12.75" customHeight="1" x14ac:dyDescent="0.1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</row>
    <row r="761" spans="1:37" ht="12.75" customHeight="1" x14ac:dyDescent="0.1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</row>
    <row r="762" spans="1:37" ht="12.75" customHeight="1" x14ac:dyDescent="0.1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</row>
    <row r="763" spans="1:37" ht="12.75" customHeight="1" x14ac:dyDescent="0.1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</row>
    <row r="764" spans="1:37" ht="12.75" customHeight="1" x14ac:dyDescent="0.1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</row>
    <row r="765" spans="1:37" ht="12.75" customHeight="1" x14ac:dyDescent="0.1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</row>
    <row r="766" spans="1:37" ht="12.75" customHeight="1" x14ac:dyDescent="0.1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</row>
    <row r="767" spans="1:37" ht="12.75" customHeight="1" x14ac:dyDescent="0.1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</row>
    <row r="768" spans="1:37" ht="12.75" customHeight="1" x14ac:dyDescent="0.1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</row>
    <row r="769" spans="1:37" ht="12.75" customHeight="1" x14ac:dyDescent="0.1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</row>
    <row r="770" spans="1:37" ht="12.75" customHeight="1" x14ac:dyDescent="0.1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</row>
    <row r="771" spans="1:37" ht="12.75" customHeight="1" x14ac:dyDescent="0.1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</row>
    <row r="772" spans="1:37" ht="12.75" customHeight="1" x14ac:dyDescent="0.1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</row>
    <row r="773" spans="1:37" ht="12.75" customHeight="1" x14ac:dyDescent="0.1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</row>
    <row r="774" spans="1:37" ht="12.75" customHeight="1" x14ac:dyDescent="0.1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</row>
    <row r="775" spans="1:37" ht="12.75" customHeight="1" x14ac:dyDescent="0.1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</row>
    <row r="776" spans="1:37" ht="12.75" customHeight="1" x14ac:dyDescent="0.1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</row>
    <row r="777" spans="1:37" ht="12.75" customHeight="1" x14ac:dyDescent="0.1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</row>
    <row r="778" spans="1:37" ht="12.75" customHeight="1" x14ac:dyDescent="0.1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</row>
    <row r="779" spans="1:37" ht="12.75" customHeight="1" x14ac:dyDescent="0.1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</row>
    <row r="780" spans="1:37" ht="12.75" customHeight="1" x14ac:dyDescent="0.1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</row>
    <row r="781" spans="1:37" ht="12.75" customHeight="1" x14ac:dyDescent="0.1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</row>
    <row r="782" spans="1:37" ht="12.75" customHeight="1" x14ac:dyDescent="0.1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</row>
    <row r="783" spans="1:37" ht="12.75" customHeight="1" x14ac:dyDescent="0.1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</row>
    <row r="784" spans="1:37" ht="12.75" customHeight="1" x14ac:dyDescent="0.1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</row>
    <row r="785" spans="1:37" ht="12.75" customHeight="1" x14ac:dyDescent="0.1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</row>
    <row r="786" spans="1:37" ht="12.75" customHeight="1" x14ac:dyDescent="0.1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</row>
    <row r="787" spans="1:37" ht="12.75" customHeight="1" x14ac:dyDescent="0.1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</row>
    <row r="788" spans="1:37" ht="12.75" customHeight="1" x14ac:dyDescent="0.1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</row>
    <row r="789" spans="1:37" ht="12.75" customHeight="1" x14ac:dyDescent="0.1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</row>
    <row r="790" spans="1:37" ht="12.75" customHeight="1" x14ac:dyDescent="0.1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</row>
    <row r="791" spans="1:37" ht="12.75" customHeight="1" x14ac:dyDescent="0.1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</row>
    <row r="792" spans="1:37" ht="12.75" customHeight="1" x14ac:dyDescent="0.1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</row>
    <row r="793" spans="1:37" ht="12.75" customHeight="1" x14ac:dyDescent="0.1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</row>
    <row r="794" spans="1:37" ht="12.75" customHeight="1" x14ac:dyDescent="0.1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</row>
    <row r="795" spans="1:37" ht="12.75" customHeight="1" x14ac:dyDescent="0.1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</row>
    <row r="796" spans="1:37" ht="12.75" customHeight="1" x14ac:dyDescent="0.1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</row>
    <row r="797" spans="1:37" ht="12.75" customHeight="1" x14ac:dyDescent="0.1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</row>
    <row r="798" spans="1:37" ht="12.75" customHeight="1" x14ac:dyDescent="0.1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</row>
    <row r="799" spans="1:37" ht="12.75" customHeight="1" x14ac:dyDescent="0.1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</row>
    <row r="800" spans="1:37" ht="12.75" customHeight="1" x14ac:dyDescent="0.1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</row>
    <row r="801" spans="1:37" ht="12.75" customHeight="1" x14ac:dyDescent="0.1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</row>
    <row r="802" spans="1:37" ht="12.75" customHeight="1" x14ac:dyDescent="0.1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</row>
    <row r="803" spans="1:37" ht="12.75" customHeight="1" x14ac:dyDescent="0.1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</row>
    <row r="804" spans="1:37" ht="12.75" customHeight="1" x14ac:dyDescent="0.1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</row>
    <row r="805" spans="1:37" ht="12.75" customHeight="1" x14ac:dyDescent="0.1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</row>
    <row r="806" spans="1:37" ht="12.75" customHeight="1" x14ac:dyDescent="0.1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</row>
    <row r="807" spans="1:37" ht="12.75" customHeight="1" x14ac:dyDescent="0.1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</row>
    <row r="808" spans="1:37" ht="12.75" customHeight="1" x14ac:dyDescent="0.1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</row>
    <row r="809" spans="1:37" ht="12.75" customHeight="1" x14ac:dyDescent="0.1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</row>
    <row r="810" spans="1:37" ht="12.75" customHeight="1" x14ac:dyDescent="0.1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</row>
    <row r="811" spans="1:37" ht="12.75" customHeight="1" x14ac:dyDescent="0.1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</row>
    <row r="812" spans="1:37" ht="12.75" customHeight="1" x14ac:dyDescent="0.1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</row>
    <row r="813" spans="1:37" ht="12.75" customHeight="1" x14ac:dyDescent="0.1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</row>
    <row r="814" spans="1:37" ht="12.75" customHeight="1" x14ac:dyDescent="0.1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</row>
    <row r="815" spans="1:37" ht="12.75" customHeight="1" x14ac:dyDescent="0.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</row>
    <row r="816" spans="1:37" ht="12.75" customHeight="1" x14ac:dyDescent="0.1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</row>
    <row r="817" spans="1:37" ht="12.75" customHeight="1" x14ac:dyDescent="0.1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</row>
    <row r="818" spans="1:37" ht="12.75" customHeight="1" x14ac:dyDescent="0.1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</row>
    <row r="819" spans="1:37" ht="12.75" customHeight="1" x14ac:dyDescent="0.1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</row>
    <row r="820" spans="1:37" ht="12.75" customHeight="1" x14ac:dyDescent="0.1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</row>
    <row r="821" spans="1:37" ht="12.75" customHeight="1" x14ac:dyDescent="0.1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</row>
    <row r="822" spans="1:37" ht="12.75" customHeight="1" x14ac:dyDescent="0.1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</row>
    <row r="823" spans="1:37" ht="12.75" customHeight="1" x14ac:dyDescent="0.1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</row>
    <row r="824" spans="1:37" ht="12.75" customHeight="1" x14ac:dyDescent="0.1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</row>
    <row r="825" spans="1:37" ht="12.75" customHeight="1" x14ac:dyDescent="0.1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</row>
    <row r="826" spans="1:37" ht="12.75" customHeight="1" x14ac:dyDescent="0.1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</row>
    <row r="827" spans="1:37" ht="12.75" customHeight="1" x14ac:dyDescent="0.1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</row>
    <row r="828" spans="1:37" ht="12.75" customHeight="1" x14ac:dyDescent="0.1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</row>
    <row r="829" spans="1:37" ht="12.75" customHeight="1" x14ac:dyDescent="0.1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</row>
    <row r="830" spans="1:37" ht="12.75" customHeight="1" x14ac:dyDescent="0.1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</row>
    <row r="831" spans="1:37" ht="12.75" customHeight="1" x14ac:dyDescent="0.1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</row>
    <row r="832" spans="1:37" ht="12.75" customHeight="1" x14ac:dyDescent="0.1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</row>
    <row r="833" spans="1:37" ht="12.75" customHeight="1" x14ac:dyDescent="0.1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</row>
    <row r="834" spans="1:37" ht="12.75" customHeight="1" x14ac:dyDescent="0.1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</row>
    <row r="835" spans="1:37" ht="12.75" customHeight="1" x14ac:dyDescent="0.1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</row>
    <row r="836" spans="1:37" ht="12.75" customHeight="1" x14ac:dyDescent="0.1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</row>
    <row r="837" spans="1:37" ht="12.75" customHeight="1" x14ac:dyDescent="0.1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</row>
    <row r="838" spans="1:37" ht="12.75" customHeight="1" x14ac:dyDescent="0.1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</row>
    <row r="839" spans="1:37" ht="12.75" customHeight="1" x14ac:dyDescent="0.1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</row>
    <row r="840" spans="1:37" ht="12.75" customHeight="1" x14ac:dyDescent="0.1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</row>
    <row r="841" spans="1:37" ht="12.75" customHeight="1" x14ac:dyDescent="0.1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</row>
    <row r="842" spans="1:37" ht="12.75" customHeight="1" x14ac:dyDescent="0.1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</row>
    <row r="843" spans="1:37" ht="12.75" customHeight="1" x14ac:dyDescent="0.1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</row>
    <row r="844" spans="1:37" ht="12.75" customHeight="1" x14ac:dyDescent="0.1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</row>
    <row r="845" spans="1:37" ht="12.75" customHeight="1" x14ac:dyDescent="0.1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</row>
    <row r="846" spans="1:37" ht="12.75" customHeight="1" x14ac:dyDescent="0.1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</row>
    <row r="847" spans="1:37" ht="12.75" customHeight="1" x14ac:dyDescent="0.1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</row>
    <row r="848" spans="1:37" ht="12.75" customHeight="1" x14ac:dyDescent="0.1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</row>
    <row r="849" spans="1:37" ht="12.75" customHeight="1" x14ac:dyDescent="0.1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</row>
    <row r="850" spans="1:37" ht="12.75" customHeight="1" x14ac:dyDescent="0.1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</row>
    <row r="851" spans="1:37" ht="12.75" customHeight="1" x14ac:dyDescent="0.1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</row>
    <row r="852" spans="1:37" ht="12.75" customHeight="1" x14ac:dyDescent="0.1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</row>
    <row r="853" spans="1:37" ht="12.75" customHeight="1" x14ac:dyDescent="0.1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</row>
    <row r="854" spans="1:37" ht="12.75" customHeight="1" x14ac:dyDescent="0.1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</row>
    <row r="855" spans="1:37" ht="12.75" customHeight="1" x14ac:dyDescent="0.1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</row>
    <row r="856" spans="1:37" ht="12.75" customHeight="1" x14ac:dyDescent="0.1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</row>
    <row r="857" spans="1:37" ht="12.75" customHeight="1" x14ac:dyDescent="0.1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</row>
    <row r="858" spans="1:37" ht="12.75" customHeight="1" x14ac:dyDescent="0.1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</row>
    <row r="859" spans="1:37" ht="12.75" customHeight="1" x14ac:dyDescent="0.1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</row>
    <row r="860" spans="1:37" ht="12.75" customHeight="1" x14ac:dyDescent="0.1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</row>
    <row r="861" spans="1:37" ht="12.75" customHeight="1" x14ac:dyDescent="0.1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</row>
    <row r="862" spans="1:37" ht="12.75" customHeight="1" x14ac:dyDescent="0.1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</row>
    <row r="863" spans="1:37" ht="12.75" customHeight="1" x14ac:dyDescent="0.1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</row>
    <row r="864" spans="1:37" ht="12.75" customHeight="1" x14ac:dyDescent="0.1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</row>
    <row r="865" spans="1:37" ht="12.75" customHeight="1" x14ac:dyDescent="0.1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</row>
    <row r="866" spans="1:37" ht="12.75" customHeight="1" x14ac:dyDescent="0.1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</row>
    <row r="867" spans="1:37" ht="12.75" customHeight="1" x14ac:dyDescent="0.1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</row>
    <row r="868" spans="1:37" ht="12.75" customHeight="1" x14ac:dyDescent="0.1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</row>
    <row r="869" spans="1:37" ht="12.75" customHeight="1" x14ac:dyDescent="0.1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</row>
    <row r="870" spans="1:37" ht="12.75" customHeight="1" x14ac:dyDescent="0.1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</row>
    <row r="871" spans="1:37" ht="12.75" customHeight="1" x14ac:dyDescent="0.1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</row>
    <row r="872" spans="1:37" ht="12.75" customHeight="1" x14ac:dyDescent="0.1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</row>
    <row r="873" spans="1:37" ht="12.75" customHeight="1" x14ac:dyDescent="0.1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</row>
    <row r="874" spans="1:37" ht="12.75" customHeight="1" x14ac:dyDescent="0.1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</row>
    <row r="875" spans="1:37" ht="12.75" customHeight="1" x14ac:dyDescent="0.1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</row>
    <row r="876" spans="1:37" ht="12.75" customHeight="1" x14ac:dyDescent="0.1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</row>
    <row r="877" spans="1:37" ht="12.75" customHeight="1" x14ac:dyDescent="0.1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</row>
    <row r="878" spans="1:37" ht="12.75" customHeight="1" x14ac:dyDescent="0.1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</row>
    <row r="879" spans="1:37" ht="12.75" customHeight="1" x14ac:dyDescent="0.1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</row>
    <row r="880" spans="1:37" ht="12.75" customHeight="1" x14ac:dyDescent="0.1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</row>
    <row r="881" spans="1:37" ht="12.75" customHeight="1" x14ac:dyDescent="0.1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</row>
    <row r="882" spans="1:37" ht="12.75" customHeight="1" x14ac:dyDescent="0.1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</row>
    <row r="883" spans="1:37" ht="12.75" customHeight="1" x14ac:dyDescent="0.1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</row>
    <row r="884" spans="1:37" ht="12.75" customHeight="1" x14ac:dyDescent="0.1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</row>
    <row r="885" spans="1:37" ht="12.75" customHeight="1" x14ac:dyDescent="0.1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</row>
    <row r="886" spans="1:37" ht="12.75" customHeight="1" x14ac:dyDescent="0.1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</row>
    <row r="887" spans="1:37" ht="12.75" customHeight="1" x14ac:dyDescent="0.1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</row>
    <row r="888" spans="1:37" ht="12.75" customHeight="1" x14ac:dyDescent="0.1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</row>
    <row r="889" spans="1:37" ht="12.75" customHeight="1" x14ac:dyDescent="0.1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</row>
    <row r="890" spans="1:37" ht="12.75" customHeight="1" x14ac:dyDescent="0.1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</row>
    <row r="891" spans="1:37" ht="12.75" customHeight="1" x14ac:dyDescent="0.1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</row>
    <row r="892" spans="1:37" ht="12.75" customHeight="1" x14ac:dyDescent="0.1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</row>
    <row r="893" spans="1:37" ht="12.75" customHeight="1" x14ac:dyDescent="0.1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</row>
    <row r="894" spans="1:37" ht="12.75" customHeight="1" x14ac:dyDescent="0.1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</row>
    <row r="895" spans="1:37" ht="12.75" customHeight="1" x14ac:dyDescent="0.1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</row>
    <row r="896" spans="1:37" ht="12.75" customHeight="1" x14ac:dyDescent="0.1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</row>
    <row r="897" spans="1:37" ht="12.75" customHeight="1" x14ac:dyDescent="0.1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</row>
    <row r="898" spans="1:37" ht="12.75" customHeight="1" x14ac:dyDescent="0.1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</row>
    <row r="899" spans="1:37" ht="12.75" customHeight="1" x14ac:dyDescent="0.1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</row>
    <row r="900" spans="1:37" ht="12.75" customHeight="1" x14ac:dyDescent="0.1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</row>
    <row r="901" spans="1:37" ht="12.75" customHeight="1" x14ac:dyDescent="0.1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</row>
    <row r="902" spans="1:37" ht="12.75" customHeight="1" x14ac:dyDescent="0.1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</row>
    <row r="903" spans="1:37" ht="12.75" customHeight="1" x14ac:dyDescent="0.1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</row>
    <row r="904" spans="1:37" ht="12.75" customHeight="1" x14ac:dyDescent="0.1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</row>
    <row r="905" spans="1:37" ht="12.75" customHeight="1" x14ac:dyDescent="0.1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</row>
    <row r="906" spans="1:37" ht="12.75" customHeight="1" x14ac:dyDescent="0.1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</row>
    <row r="907" spans="1:37" ht="12.75" customHeight="1" x14ac:dyDescent="0.1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</row>
    <row r="908" spans="1:37" ht="12.75" customHeight="1" x14ac:dyDescent="0.1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</row>
    <row r="909" spans="1:37" ht="12.75" customHeight="1" x14ac:dyDescent="0.1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</row>
    <row r="910" spans="1:37" ht="12.75" customHeight="1" x14ac:dyDescent="0.1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</row>
    <row r="911" spans="1:37" ht="12.75" customHeight="1" x14ac:dyDescent="0.1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</row>
    <row r="912" spans="1:37" ht="12.75" customHeight="1" x14ac:dyDescent="0.1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</row>
    <row r="913" spans="1:37" ht="12.75" customHeight="1" x14ac:dyDescent="0.1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</row>
    <row r="914" spans="1:37" ht="12.75" customHeight="1" x14ac:dyDescent="0.1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</row>
    <row r="915" spans="1:37" ht="12.75" customHeight="1" x14ac:dyDescent="0.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</row>
    <row r="916" spans="1:37" ht="12.75" customHeight="1" x14ac:dyDescent="0.1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</row>
    <row r="917" spans="1:37" ht="12.75" customHeight="1" x14ac:dyDescent="0.1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</row>
    <row r="918" spans="1:37" ht="12.75" customHeight="1" x14ac:dyDescent="0.1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</row>
    <row r="919" spans="1:37" ht="12.75" customHeight="1" x14ac:dyDescent="0.1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</row>
    <row r="920" spans="1:37" ht="12.75" customHeight="1" x14ac:dyDescent="0.1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</row>
    <row r="921" spans="1:37" ht="12.75" customHeight="1" x14ac:dyDescent="0.1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</row>
    <row r="922" spans="1:37" ht="12.75" customHeight="1" x14ac:dyDescent="0.1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</row>
    <row r="923" spans="1:37" ht="12.75" customHeight="1" x14ac:dyDescent="0.1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</row>
    <row r="924" spans="1:37" ht="12.75" customHeight="1" x14ac:dyDescent="0.1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</row>
    <row r="925" spans="1:37" ht="12.75" customHeight="1" x14ac:dyDescent="0.1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</row>
    <row r="926" spans="1:37" ht="12.75" customHeight="1" x14ac:dyDescent="0.1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</row>
    <row r="927" spans="1:37" ht="12.75" customHeight="1" x14ac:dyDescent="0.1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</row>
    <row r="928" spans="1:37" ht="12.75" customHeight="1" x14ac:dyDescent="0.1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</row>
    <row r="929" spans="1:37" ht="12.75" customHeight="1" x14ac:dyDescent="0.1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</row>
    <row r="930" spans="1:37" ht="12.75" customHeight="1" x14ac:dyDescent="0.1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</row>
    <row r="931" spans="1:37" ht="12.75" customHeight="1" x14ac:dyDescent="0.1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</row>
    <row r="932" spans="1:37" ht="12.75" customHeight="1" x14ac:dyDescent="0.1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</row>
    <row r="933" spans="1:37" ht="12.75" customHeight="1" x14ac:dyDescent="0.1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</row>
    <row r="934" spans="1:37" ht="12.75" customHeight="1" x14ac:dyDescent="0.1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</row>
    <row r="935" spans="1:37" ht="12.75" customHeight="1" x14ac:dyDescent="0.1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</row>
    <row r="936" spans="1:37" ht="12.75" customHeight="1" x14ac:dyDescent="0.1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</row>
    <row r="937" spans="1:37" ht="12.75" customHeight="1" x14ac:dyDescent="0.1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</row>
    <row r="938" spans="1:37" ht="12.75" customHeight="1" x14ac:dyDescent="0.1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</row>
    <row r="939" spans="1:37" ht="12.75" customHeight="1" x14ac:dyDescent="0.1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</row>
    <row r="940" spans="1:37" ht="12.75" customHeight="1" x14ac:dyDescent="0.1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</row>
    <row r="941" spans="1:37" ht="12.75" customHeight="1" x14ac:dyDescent="0.1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</row>
    <row r="942" spans="1:37" ht="12.75" customHeight="1" x14ac:dyDescent="0.1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</row>
    <row r="943" spans="1:37" ht="12.75" customHeight="1" x14ac:dyDescent="0.1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</row>
    <row r="944" spans="1:37" ht="12.75" customHeight="1" x14ac:dyDescent="0.1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</row>
    <row r="945" spans="1:37" ht="12.75" customHeight="1" x14ac:dyDescent="0.1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</row>
    <row r="946" spans="1:37" ht="12.75" customHeight="1" x14ac:dyDescent="0.1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</row>
    <row r="947" spans="1:37" ht="12.75" customHeight="1" x14ac:dyDescent="0.1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</row>
    <row r="948" spans="1:37" ht="12.75" customHeight="1" x14ac:dyDescent="0.1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</row>
    <row r="949" spans="1:37" ht="12.75" customHeight="1" x14ac:dyDescent="0.1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</row>
    <row r="950" spans="1:37" ht="12.75" customHeight="1" x14ac:dyDescent="0.1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</row>
    <row r="951" spans="1:37" ht="12.75" customHeight="1" x14ac:dyDescent="0.1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</row>
    <row r="952" spans="1:37" ht="12.75" customHeight="1" x14ac:dyDescent="0.1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</row>
    <row r="953" spans="1:37" ht="12.75" customHeight="1" x14ac:dyDescent="0.1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</row>
    <row r="954" spans="1:37" ht="12.75" customHeight="1" x14ac:dyDescent="0.1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</row>
    <row r="955" spans="1:37" ht="12.75" customHeight="1" x14ac:dyDescent="0.1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</row>
    <row r="956" spans="1:37" ht="12.75" customHeight="1" x14ac:dyDescent="0.1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</row>
    <row r="957" spans="1:37" ht="12.75" customHeight="1" x14ac:dyDescent="0.1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</row>
    <row r="958" spans="1:37" ht="12.75" customHeight="1" x14ac:dyDescent="0.1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</row>
    <row r="959" spans="1:37" ht="12.75" customHeight="1" x14ac:dyDescent="0.1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</row>
    <row r="960" spans="1:37" ht="12.75" customHeight="1" x14ac:dyDescent="0.1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</row>
    <row r="961" spans="1:37" ht="12.75" customHeight="1" x14ac:dyDescent="0.1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</row>
    <row r="962" spans="1:37" ht="12.75" customHeight="1" x14ac:dyDescent="0.1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</row>
    <row r="963" spans="1:37" ht="12.75" customHeight="1" x14ac:dyDescent="0.1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</row>
    <row r="964" spans="1:37" ht="12.75" customHeight="1" x14ac:dyDescent="0.1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</row>
    <row r="965" spans="1:37" ht="12.75" customHeight="1" x14ac:dyDescent="0.1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</row>
    <row r="966" spans="1:37" ht="12.75" customHeight="1" x14ac:dyDescent="0.1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</row>
    <row r="967" spans="1:37" ht="12.75" customHeight="1" x14ac:dyDescent="0.1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</row>
    <row r="968" spans="1:37" ht="12.75" customHeight="1" x14ac:dyDescent="0.1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</row>
    <row r="969" spans="1:37" ht="12.75" customHeight="1" x14ac:dyDescent="0.1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</row>
    <row r="970" spans="1:37" ht="12.75" customHeight="1" x14ac:dyDescent="0.1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</row>
    <row r="971" spans="1:37" ht="12.75" customHeight="1" x14ac:dyDescent="0.1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</row>
    <row r="972" spans="1:37" ht="12.75" customHeight="1" x14ac:dyDescent="0.1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</row>
    <row r="973" spans="1:37" ht="12.75" customHeight="1" x14ac:dyDescent="0.1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</row>
    <row r="974" spans="1:37" ht="12.75" customHeight="1" x14ac:dyDescent="0.1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</row>
    <row r="975" spans="1:37" ht="12.75" customHeight="1" x14ac:dyDescent="0.1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</row>
    <row r="976" spans="1:37" ht="12.75" customHeight="1" x14ac:dyDescent="0.1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</row>
    <row r="977" spans="1:37" ht="12.75" customHeight="1" x14ac:dyDescent="0.1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</row>
    <row r="978" spans="1:37" ht="12.75" customHeight="1" x14ac:dyDescent="0.1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</row>
    <row r="979" spans="1:37" ht="12.75" customHeight="1" x14ac:dyDescent="0.1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</row>
    <row r="980" spans="1:37" ht="12.75" customHeight="1" x14ac:dyDescent="0.1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</row>
    <row r="981" spans="1:37" ht="12.75" customHeight="1" x14ac:dyDescent="0.1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</row>
    <row r="982" spans="1:37" ht="12.75" customHeight="1" x14ac:dyDescent="0.1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</row>
    <row r="983" spans="1:37" ht="12.75" customHeight="1" x14ac:dyDescent="0.1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</row>
    <row r="984" spans="1:37" ht="12.75" customHeight="1" x14ac:dyDescent="0.1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</row>
    <row r="985" spans="1:37" ht="12.75" customHeight="1" x14ac:dyDescent="0.1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</row>
    <row r="986" spans="1:37" ht="12.75" customHeight="1" x14ac:dyDescent="0.1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</row>
    <row r="987" spans="1:37" ht="12.75" customHeight="1" x14ac:dyDescent="0.1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</row>
    <row r="988" spans="1:37" ht="12.75" customHeight="1" x14ac:dyDescent="0.1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</row>
    <row r="989" spans="1:37" ht="12.75" customHeight="1" x14ac:dyDescent="0.1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</row>
    <row r="990" spans="1:37" ht="12.75" customHeight="1" x14ac:dyDescent="0.1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</row>
    <row r="991" spans="1:37" ht="12.75" customHeight="1" x14ac:dyDescent="0.1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</row>
    <row r="992" spans="1:37" ht="12.75" customHeight="1" x14ac:dyDescent="0.1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</row>
    <row r="993" spans="1:37" ht="12.75" customHeight="1" x14ac:dyDescent="0.1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</row>
    <row r="994" spans="1:37" ht="12.75" customHeight="1" x14ac:dyDescent="0.1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</row>
    <row r="995" spans="1:37" ht="12.75" customHeight="1" x14ac:dyDescent="0.1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</row>
    <row r="996" spans="1:37" ht="12.75" customHeight="1" x14ac:dyDescent="0.1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</row>
    <row r="997" spans="1:37" ht="12.75" customHeight="1" x14ac:dyDescent="0.1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</row>
    <row r="998" spans="1:37" ht="12.75" customHeight="1" x14ac:dyDescent="0.1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</row>
    <row r="999" spans="1:37" ht="12.75" customHeight="1" x14ac:dyDescent="0.1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</row>
    <row r="1000" spans="1:37" ht="12.75" customHeight="1" x14ac:dyDescent="0.1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000"/>
  <sheetViews>
    <sheetView workbookViewId="0" xr3:uid="{44B22561-5205-5C8A-B808-2C70100D228F}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15"/>
  <cols>
    <col min="1" max="1" width="10.3828125" customWidth="1"/>
    <col min="2" max="2" width="9.4375" customWidth="1"/>
    <col min="3" max="3" width="16.98828125" customWidth="1"/>
    <col min="4" max="4" width="15.1015625" customWidth="1"/>
    <col min="5" max="14" width="3.1015625" customWidth="1"/>
    <col min="15" max="15" width="2.15625" customWidth="1"/>
    <col min="16" max="18" width="3.1015625" customWidth="1"/>
    <col min="19" max="19" width="2.96484375" customWidth="1"/>
    <col min="20" max="25" width="1.75" customWidth="1"/>
    <col min="26" max="26" width="2.96484375" customWidth="1"/>
    <col min="27" max="28" width="2.01953125" customWidth="1"/>
    <col min="29" max="29" width="6.875" customWidth="1"/>
  </cols>
  <sheetData>
    <row r="1" spans="1:29" ht="12.75" customHeight="1" x14ac:dyDescent="0.15">
      <c r="A1" s="43" t="s">
        <v>546</v>
      </c>
      <c r="B1" s="51" t="s">
        <v>647</v>
      </c>
      <c r="C1" s="43" t="s">
        <v>648</v>
      </c>
      <c r="D1" s="51" t="s">
        <v>649</v>
      </c>
      <c r="E1" s="2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44" t="s">
        <v>548</v>
      </c>
    </row>
    <row r="2" spans="1:29" ht="12.75" customHeight="1" x14ac:dyDescent="0.15">
      <c r="A2" s="45" t="s">
        <v>549</v>
      </c>
      <c r="B2" s="52">
        <f t="shared" ref="B2:B21" si="0">AVERAGEIF(C2:D2,"&gt;0")</f>
        <v>6.91</v>
      </c>
      <c r="C2" s="53">
        <v>6.59</v>
      </c>
      <c r="D2" s="54">
        <v>7.23</v>
      </c>
      <c r="E2" s="44">
        <v>8</v>
      </c>
      <c r="F2" s="44">
        <v>8</v>
      </c>
      <c r="G2" s="44">
        <v>7</v>
      </c>
      <c r="H2" s="44">
        <v>6</v>
      </c>
      <c r="I2" s="44">
        <v>6</v>
      </c>
      <c r="J2" s="44">
        <v>7</v>
      </c>
      <c r="K2" s="44">
        <v>7</v>
      </c>
      <c r="L2" s="44">
        <v>8</v>
      </c>
      <c r="M2" s="44">
        <v>7</v>
      </c>
      <c r="N2" s="44">
        <v>8</v>
      </c>
      <c r="O2" s="44">
        <v>8</v>
      </c>
      <c r="P2" s="44">
        <v>8</v>
      </c>
      <c r="Q2" s="44">
        <v>6</v>
      </c>
      <c r="R2" s="44">
        <v>7</v>
      </c>
      <c r="S2" s="44">
        <v>7</v>
      </c>
      <c r="T2" s="44">
        <v>8</v>
      </c>
      <c r="U2" s="44">
        <v>7</v>
      </c>
      <c r="V2" s="17"/>
      <c r="W2" s="17"/>
      <c r="X2" s="17"/>
      <c r="Y2" s="17"/>
      <c r="Z2" s="17"/>
      <c r="AA2" s="17"/>
      <c r="AB2" s="17"/>
      <c r="AC2" s="55">
        <v>7.2</v>
      </c>
    </row>
    <row r="3" spans="1:29" ht="12.75" customHeight="1" x14ac:dyDescent="0.15">
      <c r="A3" s="45" t="s">
        <v>551</v>
      </c>
      <c r="B3" s="52">
        <f t="shared" si="0"/>
        <v>4.8600000000000003</v>
      </c>
      <c r="C3" s="56"/>
      <c r="D3" s="54">
        <v>4.8600000000000003</v>
      </c>
      <c r="E3" s="44">
        <v>6</v>
      </c>
      <c r="F3" s="44">
        <v>4</v>
      </c>
      <c r="G3" s="44">
        <v>4</v>
      </c>
      <c r="H3" s="44">
        <v>5</v>
      </c>
      <c r="I3" s="44">
        <v>4</v>
      </c>
      <c r="J3" s="44">
        <v>7</v>
      </c>
      <c r="K3" s="44">
        <v>4</v>
      </c>
      <c r="L3" s="44">
        <v>6</v>
      </c>
      <c r="M3" s="44">
        <v>5</v>
      </c>
      <c r="N3" s="44">
        <v>6</v>
      </c>
      <c r="O3" s="44">
        <v>5</v>
      </c>
      <c r="P3" s="44">
        <v>6</v>
      </c>
      <c r="Q3" s="44">
        <v>5</v>
      </c>
      <c r="R3" s="44">
        <v>4</v>
      </c>
      <c r="S3" s="44">
        <v>3</v>
      </c>
      <c r="T3" s="44">
        <v>5</v>
      </c>
      <c r="U3" s="44">
        <v>4</v>
      </c>
      <c r="V3" s="17"/>
      <c r="W3" s="17"/>
      <c r="X3" s="17"/>
      <c r="Y3" s="17"/>
      <c r="Z3" s="17"/>
      <c r="AA3" s="17"/>
      <c r="AB3" s="17"/>
      <c r="AC3" s="55">
        <v>4.4000000000000004</v>
      </c>
    </row>
    <row r="4" spans="1:29" ht="12.75" customHeight="1" x14ac:dyDescent="0.15">
      <c r="A4" s="45" t="s">
        <v>552</v>
      </c>
      <c r="B4" s="52">
        <f t="shared" si="0"/>
        <v>6.2949999999999999</v>
      </c>
      <c r="C4" s="57">
        <v>6.98</v>
      </c>
      <c r="D4" s="54">
        <v>5.61</v>
      </c>
      <c r="E4" s="44">
        <v>6</v>
      </c>
      <c r="F4" s="44">
        <v>6</v>
      </c>
      <c r="G4" s="44">
        <v>5</v>
      </c>
      <c r="H4" s="44">
        <v>6</v>
      </c>
      <c r="I4" s="44">
        <v>4</v>
      </c>
      <c r="J4" s="44">
        <v>5</v>
      </c>
      <c r="K4" s="44">
        <v>5</v>
      </c>
      <c r="L4" s="44">
        <v>6</v>
      </c>
      <c r="M4" s="44">
        <v>6</v>
      </c>
      <c r="N4" s="44">
        <v>6</v>
      </c>
      <c r="O4" s="44">
        <v>6</v>
      </c>
      <c r="P4" s="44">
        <v>6</v>
      </c>
      <c r="Q4" s="44">
        <v>5</v>
      </c>
      <c r="R4" s="44">
        <v>6</v>
      </c>
      <c r="S4" s="44">
        <v>6</v>
      </c>
      <c r="T4" s="44">
        <v>5</v>
      </c>
      <c r="U4" s="44">
        <v>6</v>
      </c>
      <c r="V4" s="17"/>
      <c r="W4" s="17"/>
      <c r="X4" s="17"/>
      <c r="Y4" s="17"/>
      <c r="Z4" s="17"/>
      <c r="AA4" s="17"/>
      <c r="AB4" s="17"/>
      <c r="AC4" s="55">
        <v>6</v>
      </c>
    </row>
    <row r="5" spans="1:29" ht="12.75" customHeight="1" x14ac:dyDescent="0.15">
      <c r="A5" s="45" t="s">
        <v>554</v>
      </c>
      <c r="B5" s="52">
        <f t="shared" si="0"/>
        <v>6.585</v>
      </c>
      <c r="C5" s="57">
        <v>7.01</v>
      </c>
      <c r="D5" s="54">
        <v>6.16</v>
      </c>
      <c r="E5" s="44">
        <v>7</v>
      </c>
      <c r="F5" s="44">
        <v>7</v>
      </c>
      <c r="G5" s="44">
        <v>6</v>
      </c>
      <c r="H5" s="44">
        <v>5</v>
      </c>
      <c r="I5" s="44">
        <v>5</v>
      </c>
      <c r="J5" s="44">
        <v>6</v>
      </c>
      <c r="K5" s="44">
        <v>6</v>
      </c>
      <c r="L5" s="44">
        <v>7</v>
      </c>
      <c r="M5" s="44">
        <v>7</v>
      </c>
      <c r="N5" s="44">
        <v>6</v>
      </c>
      <c r="O5" s="44">
        <v>7</v>
      </c>
      <c r="P5" s="44">
        <v>7</v>
      </c>
      <c r="Q5" s="44">
        <v>6</v>
      </c>
      <c r="R5" s="44">
        <v>6</v>
      </c>
      <c r="S5" s="44">
        <v>6</v>
      </c>
      <c r="T5" s="44">
        <v>5</v>
      </c>
      <c r="U5" s="44">
        <v>6</v>
      </c>
      <c r="V5" s="17"/>
      <c r="W5" s="17"/>
      <c r="X5" s="17"/>
      <c r="Y5" s="17"/>
      <c r="Z5" s="17"/>
      <c r="AA5" s="17"/>
      <c r="AB5" s="17"/>
      <c r="AC5" s="55">
        <v>5.8</v>
      </c>
    </row>
    <row r="6" spans="1:29" ht="12.75" customHeight="1" x14ac:dyDescent="0.15">
      <c r="A6" s="45" t="s">
        <v>555</v>
      </c>
      <c r="B6" s="52">
        <f t="shared" si="0"/>
        <v>6.66</v>
      </c>
      <c r="C6" s="57">
        <v>7.02</v>
      </c>
      <c r="D6" s="54">
        <v>6.3</v>
      </c>
      <c r="E6" s="44">
        <v>7</v>
      </c>
      <c r="F6" s="44">
        <v>5</v>
      </c>
      <c r="G6" s="44">
        <v>6</v>
      </c>
      <c r="H6" s="44">
        <v>6</v>
      </c>
      <c r="I6" s="44">
        <v>6</v>
      </c>
      <c r="J6" s="44">
        <v>4</v>
      </c>
      <c r="K6" s="44">
        <v>6</v>
      </c>
      <c r="L6" s="44">
        <v>7</v>
      </c>
      <c r="M6" s="44">
        <v>7</v>
      </c>
      <c r="N6" s="44">
        <v>7</v>
      </c>
      <c r="O6" s="44">
        <v>6</v>
      </c>
      <c r="P6" s="44">
        <v>7</v>
      </c>
      <c r="Q6" s="44">
        <v>5</v>
      </c>
      <c r="R6" s="44">
        <v>7</v>
      </c>
      <c r="S6" s="44">
        <v>7</v>
      </c>
      <c r="T6" s="44">
        <v>8</v>
      </c>
      <c r="U6" s="44">
        <v>6</v>
      </c>
      <c r="V6" s="17"/>
      <c r="W6" s="17"/>
      <c r="X6" s="17"/>
      <c r="Y6" s="17"/>
      <c r="Z6" s="17"/>
      <c r="AA6" s="17"/>
      <c r="AB6" s="17"/>
      <c r="AC6" s="55">
        <v>6.4</v>
      </c>
    </row>
    <row r="7" spans="1:29" ht="12.75" customHeight="1" x14ac:dyDescent="0.15">
      <c r="A7" s="45" t="s">
        <v>556</v>
      </c>
      <c r="B7" s="52">
        <f t="shared" si="0"/>
        <v>6.5</v>
      </c>
      <c r="C7" s="57">
        <v>7.54</v>
      </c>
      <c r="D7" s="54">
        <v>5.46</v>
      </c>
      <c r="E7" s="44">
        <v>7</v>
      </c>
      <c r="F7" s="44">
        <v>6</v>
      </c>
      <c r="G7" s="44">
        <v>5</v>
      </c>
      <c r="H7" s="44">
        <v>5</v>
      </c>
      <c r="I7" s="44">
        <v>5</v>
      </c>
      <c r="J7" s="44">
        <v>5</v>
      </c>
      <c r="K7" s="44">
        <v>5</v>
      </c>
      <c r="L7" s="44">
        <v>8</v>
      </c>
      <c r="M7" s="44">
        <v>6</v>
      </c>
      <c r="N7" s="44">
        <v>6</v>
      </c>
      <c r="O7" s="44">
        <v>6</v>
      </c>
      <c r="P7" s="44">
        <v>7</v>
      </c>
      <c r="Q7" s="44">
        <v>5</v>
      </c>
      <c r="R7" s="44">
        <v>4</v>
      </c>
      <c r="S7" s="44">
        <v>3</v>
      </c>
      <c r="T7" s="44">
        <v>5</v>
      </c>
      <c r="U7" s="44">
        <v>4</v>
      </c>
      <c r="V7" s="17"/>
      <c r="W7" s="17"/>
      <c r="X7" s="17"/>
      <c r="Y7" s="17"/>
      <c r="Z7" s="17"/>
      <c r="AA7" s="17"/>
      <c r="AB7" s="17"/>
      <c r="AC7" s="55">
        <v>6.2</v>
      </c>
    </row>
    <row r="8" spans="1:29" ht="12.75" customHeight="1" x14ac:dyDescent="0.15">
      <c r="A8" s="45" t="s">
        <v>557</v>
      </c>
      <c r="B8" s="52">
        <f t="shared" si="0"/>
        <v>6.5299999999999994</v>
      </c>
      <c r="C8" s="57">
        <v>6.6</v>
      </c>
      <c r="D8" s="54">
        <v>6.46</v>
      </c>
      <c r="E8" s="44">
        <v>7</v>
      </c>
      <c r="F8" s="44">
        <v>6</v>
      </c>
      <c r="G8" s="44">
        <v>7</v>
      </c>
      <c r="H8" s="44">
        <v>6</v>
      </c>
      <c r="I8" s="44">
        <v>6</v>
      </c>
      <c r="J8" s="44">
        <v>7</v>
      </c>
      <c r="K8" s="44">
        <v>6</v>
      </c>
      <c r="L8" s="44">
        <v>7</v>
      </c>
      <c r="M8" s="44">
        <v>7</v>
      </c>
      <c r="N8" s="44">
        <v>7</v>
      </c>
      <c r="O8" s="44">
        <v>5</v>
      </c>
      <c r="P8" s="44">
        <v>7</v>
      </c>
      <c r="Q8" s="44">
        <v>7</v>
      </c>
      <c r="R8" s="44">
        <v>7</v>
      </c>
      <c r="S8" s="44">
        <v>7</v>
      </c>
      <c r="T8" s="44">
        <v>5</v>
      </c>
      <c r="U8" s="44">
        <v>6</v>
      </c>
      <c r="V8" s="17"/>
      <c r="W8" s="17"/>
      <c r="X8" s="17"/>
      <c r="Y8" s="17"/>
      <c r="Z8" s="17"/>
      <c r="AA8" s="17"/>
      <c r="AB8" s="17"/>
      <c r="AC8" s="55">
        <v>6.2</v>
      </c>
    </row>
    <row r="9" spans="1:29" ht="12.75" customHeight="1" x14ac:dyDescent="0.15">
      <c r="A9" s="45" t="s">
        <v>558</v>
      </c>
      <c r="B9" s="52">
        <f t="shared" si="0"/>
        <v>6.5350000000000001</v>
      </c>
      <c r="C9" s="57">
        <v>7.49</v>
      </c>
      <c r="D9" s="54">
        <v>5.58</v>
      </c>
      <c r="E9" s="44">
        <v>6</v>
      </c>
      <c r="F9" s="44">
        <v>5</v>
      </c>
      <c r="G9" s="44">
        <v>5</v>
      </c>
      <c r="H9" s="44">
        <v>5</v>
      </c>
      <c r="I9" s="44">
        <v>6</v>
      </c>
      <c r="J9" s="44">
        <v>5</v>
      </c>
      <c r="K9" s="44">
        <v>5</v>
      </c>
      <c r="L9" s="44">
        <v>6</v>
      </c>
      <c r="M9" s="44">
        <v>5</v>
      </c>
      <c r="N9" s="44">
        <v>7</v>
      </c>
      <c r="O9" s="44">
        <v>5</v>
      </c>
      <c r="P9" s="44">
        <v>6</v>
      </c>
      <c r="Q9" s="44">
        <v>6</v>
      </c>
      <c r="R9" s="44">
        <v>6</v>
      </c>
      <c r="S9" s="44">
        <v>6</v>
      </c>
      <c r="T9" s="44">
        <v>5</v>
      </c>
      <c r="U9" s="44">
        <v>5</v>
      </c>
      <c r="V9" s="17"/>
      <c r="W9" s="17"/>
      <c r="X9" s="17"/>
      <c r="Y9" s="17"/>
      <c r="Z9" s="17"/>
      <c r="AA9" s="17"/>
      <c r="AB9" s="17"/>
      <c r="AC9" s="55">
        <v>6.4</v>
      </c>
    </row>
    <row r="10" spans="1:29" ht="12.75" customHeight="1" x14ac:dyDescent="0.15">
      <c r="A10" s="45" t="s">
        <v>559</v>
      </c>
      <c r="B10" s="52">
        <f t="shared" si="0"/>
        <v>6.82</v>
      </c>
      <c r="C10" s="57">
        <v>6.26</v>
      </c>
      <c r="D10" s="54">
        <v>7.38</v>
      </c>
      <c r="E10" s="44">
        <v>8</v>
      </c>
      <c r="F10" s="44">
        <v>7</v>
      </c>
      <c r="G10" s="44">
        <v>8</v>
      </c>
      <c r="H10" s="44">
        <v>8</v>
      </c>
      <c r="I10" s="44">
        <v>8</v>
      </c>
      <c r="J10" s="44">
        <v>7</v>
      </c>
      <c r="K10" s="44">
        <v>8</v>
      </c>
      <c r="L10" s="44">
        <v>8</v>
      </c>
      <c r="M10" s="44">
        <v>7</v>
      </c>
      <c r="N10" s="44">
        <v>7</v>
      </c>
      <c r="O10" s="44">
        <v>5</v>
      </c>
      <c r="P10" s="44">
        <v>8</v>
      </c>
      <c r="Q10" s="44">
        <v>7</v>
      </c>
      <c r="R10" s="44">
        <v>8</v>
      </c>
      <c r="S10" s="44">
        <v>8</v>
      </c>
      <c r="T10" s="44">
        <v>7</v>
      </c>
      <c r="U10" s="44">
        <v>6</v>
      </c>
      <c r="V10" s="17"/>
      <c r="W10" s="17"/>
      <c r="X10" s="17"/>
      <c r="Y10" s="17"/>
      <c r="Z10" s="17"/>
      <c r="AA10" s="17"/>
      <c r="AB10" s="17"/>
      <c r="AC10" s="55">
        <v>7.8</v>
      </c>
    </row>
    <row r="11" spans="1:29" ht="12.75" customHeight="1" x14ac:dyDescent="0.15">
      <c r="A11" s="45" t="s">
        <v>560</v>
      </c>
      <c r="B11" s="52">
        <f t="shared" si="0"/>
        <v>8.66</v>
      </c>
      <c r="C11" s="57">
        <v>7.5</v>
      </c>
      <c r="D11" s="54">
        <v>9.82</v>
      </c>
      <c r="E11" s="44">
        <v>10</v>
      </c>
      <c r="F11" s="44">
        <v>10</v>
      </c>
      <c r="G11" s="44">
        <v>10</v>
      </c>
      <c r="H11" s="44">
        <v>10</v>
      </c>
      <c r="I11" s="44">
        <v>10</v>
      </c>
      <c r="J11" s="44">
        <v>10</v>
      </c>
      <c r="K11" s="44">
        <v>10</v>
      </c>
      <c r="L11" s="44">
        <v>10</v>
      </c>
      <c r="M11" s="44">
        <v>9</v>
      </c>
      <c r="N11" s="44">
        <v>10</v>
      </c>
      <c r="O11" s="44">
        <v>8</v>
      </c>
      <c r="P11" s="44">
        <v>10</v>
      </c>
      <c r="Q11" s="44">
        <v>10</v>
      </c>
      <c r="R11" s="44">
        <v>10</v>
      </c>
      <c r="S11" s="44">
        <v>10</v>
      </c>
      <c r="T11" s="44">
        <v>10</v>
      </c>
      <c r="U11" s="44">
        <v>10</v>
      </c>
      <c r="V11" s="17"/>
      <c r="W11" s="17"/>
      <c r="X11" s="17"/>
      <c r="Y11" s="17"/>
      <c r="Z11" s="17"/>
      <c r="AA11" s="17"/>
      <c r="AB11" s="17"/>
      <c r="AC11" s="55">
        <v>9.8000000000000007</v>
      </c>
    </row>
    <row r="12" spans="1:29" ht="12.75" customHeight="1" x14ac:dyDescent="0.15">
      <c r="A12" s="45" t="s">
        <v>561</v>
      </c>
      <c r="B12" s="52">
        <f t="shared" si="0"/>
        <v>7.585</v>
      </c>
      <c r="C12" s="57">
        <v>7.88</v>
      </c>
      <c r="D12" s="54">
        <v>7.29</v>
      </c>
      <c r="E12" s="44">
        <v>8</v>
      </c>
      <c r="F12" s="44">
        <v>8</v>
      </c>
      <c r="G12" s="44">
        <v>7</v>
      </c>
      <c r="H12" s="44">
        <v>6</v>
      </c>
      <c r="I12" s="44">
        <v>7</v>
      </c>
      <c r="J12" s="44">
        <v>8</v>
      </c>
      <c r="K12" s="44">
        <v>7</v>
      </c>
      <c r="L12" s="44">
        <v>8</v>
      </c>
      <c r="M12" s="44">
        <v>7</v>
      </c>
      <c r="N12" s="44">
        <v>7</v>
      </c>
      <c r="O12" s="44">
        <v>7</v>
      </c>
      <c r="P12" s="44">
        <v>8</v>
      </c>
      <c r="Q12" s="44">
        <v>7</v>
      </c>
      <c r="R12" s="44">
        <v>8</v>
      </c>
      <c r="S12" s="44">
        <v>8</v>
      </c>
      <c r="T12" s="44">
        <v>7</v>
      </c>
      <c r="U12" s="44">
        <v>6</v>
      </c>
      <c r="V12" s="17"/>
      <c r="W12" s="17"/>
      <c r="X12" s="17"/>
      <c r="Y12" s="17"/>
      <c r="Z12" s="17"/>
      <c r="AA12" s="17"/>
      <c r="AB12" s="17"/>
      <c r="AC12" s="55">
        <v>7.2</v>
      </c>
    </row>
    <row r="13" spans="1:29" ht="12.75" customHeight="1" x14ac:dyDescent="0.15">
      <c r="A13" s="45" t="s">
        <v>562</v>
      </c>
      <c r="B13" s="52">
        <f t="shared" si="0"/>
        <v>7.2949999999999999</v>
      </c>
      <c r="C13" s="57">
        <v>6.77</v>
      </c>
      <c r="D13" s="54">
        <v>7.82</v>
      </c>
      <c r="E13" s="44">
        <v>8</v>
      </c>
      <c r="F13" s="44">
        <v>8</v>
      </c>
      <c r="G13" s="44">
        <v>8</v>
      </c>
      <c r="H13" s="44">
        <v>8</v>
      </c>
      <c r="I13" s="44">
        <v>8</v>
      </c>
      <c r="J13" s="44">
        <v>8</v>
      </c>
      <c r="K13" s="44">
        <v>8</v>
      </c>
      <c r="L13" s="44">
        <v>8</v>
      </c>
      <c r="M13" s="44">
        <v>8</v>
      </c>
      <c r="N13" s="44">
        <v>7</v>
      </c>
      <c r="O13" s="44">
        <v>6</v>
      </c>
      <c r="P13" s="44">
        <v>8</v>
      </c>
      <c r="Q13" s="44">
        <v>7</v>
      </c>
      <c r="R13" s="44">
        <v>9</v>
      </c>
      <c r="S13" s="44">
        <v>9</v>
      </c>
      <c r="T13" s="44">
        <v>7</v>
      </c>
      <c r="U13" s="44">
        <v>8</v>
      </c>
      <c r="V13" s="17"/>
      <c r="W13" s="17"/>
      <c r="X13" s="17"/>
      <c r="Y13" s="17"/>
      <c r="Z13" s="17"/>
      <c r="AA13" s="17"/>
      <c r="AB13" s="17"/>
      <c r="AC13" s="55">
        <v>7.8</v>
      </c>
    </row>
    <row r="14" spans="1:29" ht="12.75" customHeight="1" x14ac:dyDescent="0.15">
      <c r="A14" s="45" t="s">
        <v>563</v>
      </c>
      <c r="B14" s="52">
        <f t="shared" si="0"/>
        <v>7.99</v>
      </c>
      <c r="C14" s="57">
        <v>7.31</v>
      </c>
      <c r="D14" s="54">
        <v>8.67</v>
      </c>
      <c r="E14" s="44">
        <v>9</v>
      </c>
      <c r="F14" s="44">
        <v>9</v>
      </c>
      <c r="G14" s="44">
        <v>9</v>
      </c>
      <c r="H14" s="44">
        <v>10</v>
      </c>
      <c r="I14" s="44">
        <v>8</v>
      </c>
      <c r="J14" s="44">
        <v>8</v>
      </c>
      <c r="K14" s="44">
        <v>9</v>
      </c>
      <c r="L14" s="44">
        <v>9</v>
      </c>
      <c r="M14" s="44">
        <v>10</v>
      </c>
      <c r="N14" s="44">
        <v>9</v>
      </c>
      <c r="O14" s="44">
        <v>7</v>
      </c>
      <c r="P14" s="44">
        <v>9</v>
      </c>
      <c r="Q14" s="44">
        <v>8</v>
      </c>
      <c r="R14" s="44">
        <v>8</v>
      </c>
      <c r="S14" s="44">
        <v>8</v>
      </c>
      <c r="T14" s="44">
        <v>8</v>
      </c>
      <c r="U14" s="44">
        <v>9</v>
      </c>
      <c r="V14" s="17"/>
      <c r="W14" s="17"/>
      <c r="X14" s="17"/>
      <c r="Y14" s="17"/>
      <c r="Z14" s="17"/>
      <c r="AA14" s="17"/>
      <c r="AB14" s="17"/>
      <c r="AC14" s="55">
        <v>9</v>
      </c>
    </row>
    <row r="15" spans="1:29" ht="12.75" customHeight="1" x14ac:dyDescent="0.15">
      <c r="A15" s="45" t="s">
        <v>564</v>
      </c>
      <c r="B15" s="52">
        <f t="shared" si="0"/>
        <v>7.9599999999999991</v>
      </c>
      <c r="C15" s="57">
        <v>7.38</v>
      </c>
      <c r="D15" s="54">
        <v>8.5399999999999991</v>
      </c>
      <c r="E15" s="44">
        <v>9</v>
      </c>
      <c r="F15" s="44">
        <v>9</v>
      </c>
      <c r="G15" s="44">
        <v>9</v>
      </c>
      <c r="H15" s="44">
        <v>8</v>
      </c>
      <c r="I15" s="44">
        <v>8</v>
      </c>
      <c r="J15" s="44">
        <v>9</v>
      </c>
      <c r="K15" s="44">
        <v>9</v>
      </c>
      <c r="L15" s="44">
        <v>9</v>
      </c>
      <c r="M15" s="44">
        <v>7</v>
      </c>
      <c r="N15" s="44">
        <v>8</v>
      </c>
      <c r="O15" s="44">
        <v>7</v>
      </c>
      <c r="P15" s="44">
        <v>9</v>
      </c>
      <c r="Q15" s="44">
        <v>9</v>
      </c>
      <c r="R15" s="44">
        <v>9</v>
      </c>
      <c r="S15" s="44">
        <v>9</v>
      </c>
      <c r="T15" s="44">
        <v>8</v>
      </c>
      <c r="U15" s="44">
        <v>9</v>
      </c>
      <c r="V15" s="17"/>
      <c r="W15" s="17"/>
      <c r="X15" s="17"/>
      <c r="Y15" s="17"/>
      <c r="Z15" s="17"/>
      <c r="AA15" s="17"/>
      <c r="AB15" s="17"/>
      <c r="AC15" s="55">
        <v>8.8000000000000007</v>
      </c>
    </row>
    <row r="16" spans="1:29" ht="12.75" customHeight="1" x14ac:dyDescent="0.15">
      <c r="A16" s="48" t="s">
        <v>565</v>
      </c>
      <c r="B16" s="52">
        <f t="shared" si="0"/>
        <v>6.6050000000000004</v>
      </c>
      <c r="C16" s="57">
        <v>7.31</v>
      </c>
      <c r="D16" s="54">
        <v>5.9</v>
      </c>
      <c r="E16" s="44">
        <v>6</v>
      </c>
      <c r="F16" s="44">
        <v>6</v>
      </c>
      <c r="G16" s="44">
        <v>6</v>
      </c>
      <c r="H16" s="44">
        <v>6</v>
      </c>
      <c r="I16" s="44">
        <v>5</v>
      </c>
      <c r="J16" s="44">
        <v>5</v>
      </c>
      <c r="K16" s="44">
        <v>6</v>
      </c>
      <c r="L16" s="44">
        <v>7</v>
      </c>
      <c r="M16" s="44">
        <v>5</v>
      </c>
      <c r="N16" s="44">
        <v>7</v>
      </c>
      <c r="O16" s="44">
        <v>6</v>
      </c>
      <c r="P16" s="44">
        <v>6</v>
      </c>
      <c r="Q16" s="44">
        <v>6</v>
      </c>
      <c r="R16" s="44">
        <v>6</v>
      </c>
      <c r="S16" s="44">
        <v>6</v>
      </c>
      <c r="T16" s="44">
        <v>6</v>
      </c>
      <c r="U16" s="44">
        <v>5</v>
      </c>
      <c r="V16" s="17"/>
      <c r="W16" s="17"/>
      <c r="X16" s="17"/>
      <c r="Y16" s="17"/>
      <c r="Z16" s="17"/>
      <c r="AA16" s="17"/>
      <c r="AB16" s="17"/>
      <c r="AC16" s="55">
        <v>6.2</v>
      </c>
    </row>
    <row r="17" spans="1:29" ht="12.75" customHeight="1" x14ac:dyDescent="0.15">
      <c r="A17" s="45" t="s">
        <v>567</v>
      </c>
      <c r="B17" s="52">
        <f t="shared" si="0"/>
        <v>5.875</v>
      </c>
      <c r="C17" s="57">
        <v>5.57</v>
      </c>
      <c r="D17" s="54">
        <v>6.18</v>
      </c>
      <c r="E17" s="44">
        <v>7</v>
      </c>
      <c r="F17" s="44">
        <v>6</v>
      </c>
      <c r="G17" s="44">
        <v>6</v>
      </c>
      <c r="H17" s="44">
        <v>8</v>
      </c>
      <c r="I17" s="44">
        <v>5</v>
      </c>
      <c r="J17" s="44">
        <v>4</v>
      </c>
      <c r="K17" s="44">
        <v>6</v>
      </c>
      <c r="L17" s="44">
        <v>7</v>
      </c>
      <c r="M17" s="44">
        <v>6</v>
      </c>
      <c r="N17" s="44">
        <v>7</v>
      </c>
      <c r="O17" s="44">
        <v>6</v>
      </c>
      <c r="P17" s="44">
        <v>7</v>
      </c>
      <c r="Q17" s="44">
        <v>5</v>
      </c>
      <c r="R17" s="44">
        <v>6</v>
      </c>
      <c r="S17" s="44">
        <v>6</v>
      </c>
      <c r="T17" s="44">
        <v>6</v>
      </c>
      <c r="U17" s="44">
        <v>7</v>
      </c>
      <c r="V17" s="17"/>
      <c r="W17" s="17"/>
      <c r="X17" s="17"/>
      <c r="Y17" s="17"/>
      <c r="Z17" s="17"/>
      <c r="AA17" s="17"/>
      <c r="AB17" s="17"/>
      <c r="AC17" s="55">
        <v>6.2</v>
      </c>
    </row>
    <row r="18" spans="1:29" ht="12.75" customHeight="1" x14ac:dyDescent="0.15">
      <c r="A18" s="45" t="s">
        <v>568</v>
      </c>
      <c r="B18" s="52">
        <f t="shared" si="0"/>
        <v>4.92</v>
      </c>
      <c r="C18" s="56"/>
      <c r="D18" s="54">
        <v>4.92</v>
      </c>
      <c r="E18" s="44">
        <v>6</v>
      </c>
      <c r="F18" s="44">
        <v>5</v>
      </c>
      <c r="G18" s="44">
        <v>4</v>
      </c>
      <c r="H18" s="44">
        <v>5</v>
      </c>
      <c r="I18" s="44">
        <v>4</v>
      </c>
      <c r="J18" s="44">
        <v>6</v>
      </c>
      <c r="K18" s="44">
        <v>4</v>
      </c>
      <c r="L18" s="44">
        <v>6</v>
      </c>
      <c r="M18" s="44">
        <v>5</v>
      </c>
      <c r="N18" s="44">
        <v>6</v>
      </c>
      <c r="O18" s="44">
        <v>5</v>
      </c>
      <c r="P18" s="44">
        <v>6</v>
      </c>
      <c r="Q18" s="44">
        <v>6</v>
      </c>
      <c r="R18" s="44">
        <v>4</v>
      </c>
      <c r="S18" s="44">
        <v>4</v>
      </c>
      <c r="T18" s="44">
        <v>4</v>
      </c>
      <c r="U18" s="44">
        <v>4</v>
      </c>
      <c r="V18" s="17"/>
      <c r="W18" s="17"/>
      <c r="X18" s="17"/>
      <c r="Y18" s="17"/>
      <c r="Z18" s="17"/>
      <c r="AA18" s="17"/>
      <c r="AB18" s="17"/>
      <c r="AC18" s="55">
        <v>4.5999999999999996</v>
      </c>
    </row>
    <row r="19" spans="1:29" ht="12.75" customHeight="1" x14ac:dyDescent="0.15">
      <c r="A19" s="45" t="s">
        <v>570</v>
      </c>
      <c r="B19" s="52">
        <f t="shared" si="0"/>
        <v>6.84</v>
      </c>
      <c r="C19" s="57">
        <v>7.09</v>
      </c>
      <c r="D19" s="54">
        <v>6.59</v>
      </c>
      <c r="E19" s="44">
        <v>7</v>
      </c>
      <c r="F19" s="44">
        <v>6</v>
      </c>
      <c r="G19" s="44">
        <v>7</v>
      </c>
      <c r="H19" s="44">
        <v>8</v>
      </c>
      <c r="I19" s="44">
        <v>6</v>
      </c>
      <c r="J19" s="44">
        <v>7</v>
      </c>
      <c r="K19" s="44">
        <v>7</v>
      </c>
      <c r="L19" s="44">
        <v>7</v>
      </c>
      <c r="M19" s="44">
        <v>6</v>
      </c>
      <c r="N19" s="44">
        <v>7</v>
      </c>
      <c r="O19" s="44">
        <v>6</v>
      </c>
      <c r="P19" s="44">
        <v>7</v>
      </c>
      <c r="Q19" s="44">
        <v>7</v>
      </c>
      <c r="R19" s="44">
        <v>6</v>
      </c>
      <c r="S19" s="44">
        <v>6</v>
      </c>
      <c r="T19" s="44">
        <v>6</v>
      </c>
      <c r="U19" s="44">
        <v>6</v>
      </c>
      <c r="V19" s="17"/>
      <c r="W19" s="17"/>
      <c r="X19" s="17"/>
      <c r="Y19" s="17"/>
      <c r="Z19" s="17"/>
      <c r="AA19" s="17"/>
      <c r="AB19" s="17"/>
      <c r="AC19" s="55">
        <v>6.6</v>
      </c>
    </row>
    <row r="20" spans="1:29" ht="12.75" customHeight="1" x14ac:dyDescent="0.15">
      <c r="A20" s="45" t="s">
        <v>571</v>
      </c>
      <c r="B20" s="52">
        <f t="shared" si="0"/>
        <v>6.5549999999999997</v>
      </c>
      <c r="C20" s="53">
        <v>7.17</v>
      </c>
      <c r="D20" s="54">
        <v>5.94</v>
      </c>
      <c r="E20" s="44">
        <v>7</v>
      </c>
      <c r="F20" s="44">
        <v>6</v>
      </c>
      <c r="G20" s="44">
        <v>6</v>
      </c>
      <c r="H20" s="44">
        <v>7</v>
      </c>
      <c r="I20" s="44">
        <v>6</v>
      </c>
      <c r="J20" s="44">
        <v>6</v>
      </c>
      <c r="K20" s="44">
        <v>6</v>
      </c>
      <c r="L20" s="44">
        <v>7</v>
      </c>
      <c r="M20" s="44">
        <v>7</v>
      </c>
      <c r="N20" s="44">
        <v>7</v>
      </c>
      <c r="O20" s="44">
        <v>6</v>
      </c>
      <c r="P20" s="44">
        <v>7</v>
      </c>
      <c r="Q20" s="44">
        <v>5</v>
      </c>
      <c r="R20" s="44">
        <v>5</v>
      </c>
      <c r="S20" s="44">
        <v>5</v>
      </c>
      <c r="T20" s="44">
        <v>4</v>
      </c>
      <c r="U20" s="44">
        <v>4</v>
      </c>
      <c r="V20" s="17"/>
      <c r="W20" s="17"/>
      <c r="X20" s="17"/>
      <c r="Y20" s="17"/>
      <c r="Z20" s="17"/>
      <c r="AA20" s="17"/>
      <c r="AB20" s="17"/>
      <c r="AC20" s="55">
        <v>6</v>
      </c>
    </row>
    <row r="21" spans="1:29" ht="12.75" customHeight="1" x14ac:dyDescent="0.15">
      <c r="A21" s="50" t="s">
        <v>572</v>
      </c>
      <c r="B21" s="52">
        <f t="shared" si="0"/>
        <v>6.3</v>
      </c>
      <c r="C21" s="53">
        <v>7.17</v>
      </c>
      <c r="D21" s="54">
        <v>5.43</v>
      </c>
      <c r="E21" s="44">
        <v>6</v>
      </c>
      <c r="F21" s="44">
        <v>6</v>
      </c>
      <c r="G21" s="44">
        <v>5</v>
      </c>
      <c r="H21" s="44">
        <v>5</v>
      </c>
      <c r="I21" s="44">
        <v>5</v>
      </c>
      <c r="J21" s="44">
        <v>6</v>
      </c>
      <c r="K21" s="44">
        <v>5</v>
      </c>
      <c r="L21" s="44">
        <v>6</v>
      </c>
      <c r="M21" s="44">
        <v>5</v>
      </c>
      <c r="N21" s="44">
        <v>6</v>
      </c>
      <c r="O21" s="44">
        <v>5</v>
      </c>
      <c r="P21" s="44">
        <v>6</v>
      </c>
      <c r="Q21" s="44">
        <v>6</v>
      </c>
      <c r="R21" s="44">
        <v>6</v>
      </c>
      <c r="S21" s="44">
        <v>6</v>
      </c>
      <c r="T21" s="44">
        <v>4</v>
      </c>
      <c r="U21" s="44">
        <v>4</v>
      </c>
      <c r="V21" s="17"/>
      <c r="W21" s="17"/>
      <c r="X21" s="17"/>
      <c r="Y21" s="17"/>
      <c r="Z21" s="17"/>
      <c r="AA21" s="17"/>
      <c r="AB21" s="17"/>
      <c r="AC21" s="55">
        <v>5.8</v>
      </c>
    </row>
    <row r="22" spans="1:29" ht="12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2.75" customHeight="1" x14ac:dyDescent="0.15">
      <c r="A23" s="76"/>
      <c r="B23" s="65"/>
      <c r="C23" s="65"/>
      <c r="D23" s="6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2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2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2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2.7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2.7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2.7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2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2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2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2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2.7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2.75" customHeight="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2.75" customHeigh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2.75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12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2.75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2.75" customHeight="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2.7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2.7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2.7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2.7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2.7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2.7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2.75" customHeight="1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2.75" customHeight="1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2.75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2.75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2.75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2.75" customHeight="1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2.75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2.75" customHeight="1" x14ac:dyDescent="0.1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2.75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2.7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2.7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2.75" customHeight="1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2.7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2.7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2.75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2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2.7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2.7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2.75" customHeight="1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2.75" customHeight="1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2.75" customHeight="1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12.75" customHeight="1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2.75" customHeight="1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2.75" customHeight="1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2.75" customHeight="1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2.75" customHeight="1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2.75" customHeight="1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2.75" customHeight="1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2.75" customHeight="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2.75" customHeight="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2.75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2.75" customHeight="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2.75" customHeight="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2.75" customHeight="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2.75" customHeight="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2.7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2.75" customHeight="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2.75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2.75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2.75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2.75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2.75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2.75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2.75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2.75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2.75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2.75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2.75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2.75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2.75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2.75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12.75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2.75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2.7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2.7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2.75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2.7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2.7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2.75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2.7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2.7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2.7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2.7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2.7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2.75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2.75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2.75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2.75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2.75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2.75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2.75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2.75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2.75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2.75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2.75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2.75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2.75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2.75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2.75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2.75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2.75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12.75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2.75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2.75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2.75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2.75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2.75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2.75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2.75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2.75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2.75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2.75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2.75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2.75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2.75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2.75" customHeight="1" x14ac:dyDescent="0.1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2.75" customHeight="1" x14ac:dyDescent="0.1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2.75" customHeight="1" x14ac:dyDescent="0.1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2.75" customHeight="1" x14ac:dyDescent="0.1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2.75" customHeight="1" x14ac:dyDescent="0.1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2.75" customHeight="1" x14ac:dyDescent="0.1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2.75" customHeight="1" x14ac:dyDescent="0.1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2.75" customHeight="1" x14ac:dyDescent="0.1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2.75" customHeight="1" x14ac:dyDescent="0.1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2.75" customHeight="1" x14ac:dyDescent="0.1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2.75" customHeight="1" x14ac:dyDescent="0.1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2.75" customHeight="1" x14ac:dyDescent="0.1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2.75" customHeight="1" x14ac:dyDescent="0.1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2.75" customHeight="1" x14ac:dyDescent="0.1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2.75" customHeight="1" x14ac:dyDescent="0.1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2.75" customHeight="1" x14ac:dyDescent="0.1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12.75" customHeight="1" x14ac:dyDescent="0.1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2.75" customHeight="1" x14ac:dyDescent="0.1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2.75" customHeight="1" x14ac:dyDescent="0.1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2.75" customHeight="1" x14ac:dyDescent="0.1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2.75" customHeight="1" x14ac:dyDescent="0.1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2.75" customHeight="1" x14ac:dyDescent="0.1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2.75" customHeight="1" x14ac:dyDescent="0.1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2.75" customHeight="1" x14ac:dyDescent="0.1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2.75" customHeight="1" x14ac:dyDescent="0.1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2.75" customHeight="1" x14ac:dyDescent="0.1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2.75" customHeight="1" x14ac:dyDescent="0.1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2.75" customHeight="1" x14ac:dyDescent="0.1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2.75" customHeight="1" x14ac:dyDescent="0.1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2.75" customHeight="1" x14ac:dyDescent="0.1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2.75" customHeight="1" x14ac:dyDescent="0.1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2.75" customHeight="1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2.75" customHeight="1" x14ac:dyDescent="0.1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2.75" customHeight="1" x14ac:dyDescent="0.1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2.75" customHeight="1" x14ac:dyDescent="0.1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2.75" customHeight="1" x14ac:dyDescent="0.1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2.75" customHeight="1" x14ac:dyDescent="0.1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2.75" customHeight="1" x14ac:dyDescent="0.1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2.75" customHeight="1" x14ac:dyDescent="0.1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2.75" customHeight="1" x14ac:dyDescent="0.1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2.75" customHeight="1" x14ac:dyDescent="0.1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2.75" customHeight="1" x14ac:dyDescent="0.1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2.75" customHeight="1" x14ac:dyDescent="0.1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2.75" customHeight="1" x14ac:dyDescent="0.1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:29" ht="12.75" customHeight="1" x14ac:dyDescent="0.1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:29" ht="12.75" customHeight="1" x14ac:dyDescent="0.1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:29" ht="12.75" customHeight="1" x14ac:dyDescent="0.1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:29" ht="12.75" customHeight="1" x14ac:dyDescent="0.1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:29" ht="12.75" customHeight="1" x14ac:dyDescent="0.1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1:29" ht="12.75" customHeight="1" x14ac:dyDescent="0.1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1:29" ht="12.75" customHeight="1" x14ac:dyDescent="0.1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1:29" ht="12.75" customHeight="1" x14ac:dyDescent="0.1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1:29" ht="12.75" customHeight="1" x14ac:dyDescent="0.1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1:29" ht="12.75" customHeight="1" x14ac:dyDescent="0.1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1:29" ht="12.75" customHeight="1" x14ac:dyDescent="0.1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1:29" ht="12.75" customHeight="1" x14ac:dyDescent="0.1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spans="1:29" ht="12.75" customHeight="1" x14ac:dyDescent="0.1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1:29" ht="12.75" customHeight="1" x14ac:dyDescent="0.1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1:29" ht="12.75" customHeight="1" x14ac:dyDescent="0.1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1:29" ht="12.75" customHeight="1" x14ac:dyDescent="0.1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1:29" ht="12.75" customHeight="1" x14ac:dyDescent="0.1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1:29" ht="12.75" customHeight="1" x14ac:dyDescent="0.1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1:29" ht="12.75" customHeight="1" x14ac:dyDescent="0.1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1:29" ht="12.75" customHeight="1" x14ac:dyDescent="0.1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1:29" ht="12.75" customHeight="1" x14ac:dyDescent="0.1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1:29" ht="12.75" customHeight="1" x14ac:dyDescent="0.1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1:29" ht="12.75" customHeight="1" x14ac:dyDescent="0.1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1:29" ht="12.75" customHeight="1" x14ac:dyDescent="0.1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spans="1:29" ht="12.75" customHeight="1" x14ac:dyDescent="0.1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spans="1:29" ht="12.75" customHeight="1" x14ac:dyDescent="0.1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spans="1:29" ht="12.75" customHeight="1" x14ac:dyDescent="0.1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spans="1:29" ht="12.75" customHeight="1" x14ac:dyDescent="0.1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spans="1:29" ht="12.75" customHeight="1" x14ac:dyDescent="0.1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spans="1:29" ht="12.75" customHeight="1" x14ac:dyDescent="0.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spans="1:29" ht="12.75" customHeight="1" x14ac:dyDescent="0.1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spans="1:29" ht="12.75" customHeight="1" x14ac:dyDescent="0.1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spans="1:29" ht="12.75" customHeight="1" x14ac:dyDescent="0.1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spans="1:29" ht="12.75" customHeight="1" x14ac:dyDescent="0.1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spans="1:29" ht="12.75" customHeight="1" x14ac:dyDescent="0.1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spans="1:29" ht="12.75" customHeight="1" x14ac:dyDescent="0.1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spans="1:29" ht="12.75" customHeight="1" x14ac:dyDescent="0.1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spans="1:29" ht="12.75" customHeight="1" x14ac:dyDescent="0.1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spans="1:29" ht="12.75" customHeight="1" x14ac:dyDescent="0.1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1:29" ht="12.75" customHeight="1" x14ac:dyDescent="0.1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spans="1:29" ht="12.75" customHeight="1" x14ac:dyDescent="0.1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spans="1:29" ht="12.75" customHeight="1" x14ac:dyDescent="0.1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spans="1:29" ht="12.75" customHeight="1" x14ac:dyDescent="0.1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spans="1:29" ht="12.75" customHeight="1" x14ac:dyDescent="0.1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spans="1:29" ht="12.75" customHeight="1" x14ac:dyDescent="0.1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spans="1:29" ht="12.75" customHeight="1" x14ac:dyDescent="0.1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spans="1:29" ht="12.75" customHeight="1" x14ac:dyDescent="0.1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spans="1:29" ht="12.75" customHeight="1" x14ac:dyDescent="0.1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spans="1:29" ht="12.75" customHeight="1" x14ac:dyDescent="0.1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spans="1:29" ht="12.75" customHeight="1" x14ac:dyDescent="0.1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spans="1:29" ht="12.75" customHeight="1" x14ac:dyDescent="0.1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spans="1:29" ht="12.75" customHeight="1" x14ac:dyDescent="0.1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spans="1:29" ht="12.75" customHeight="1" x14ac:dyDescent="0.1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spans="1:29" ht="12.75" customHeight="1" x14ac:dyDescent="0.1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spans="1:29" ht="12.75" customHeight="1" x14ac:dyDescent="0.1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spans="1:29" ht="12.75" customHeight="1" x14ac:dyDescent="0.1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spans="1:29" ht="12.75" customHeight="1" x14ac:dyDescent="0.1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spans="1:29" ht="12.75" customHeight="1" x14ac:dyDescent="0.1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spans="1:29" ht="12.75" customHeight="1" x14ac:dyDescent="0.1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spans="1:29" ht="12.75" customHeight="1" x14ac:dyDescent="0.1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spans="1:29" ht="12.75" customHeight="1" x14ac:dyDescent="0.1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spans="1:29" ht="12.75" customHeight="1" x14ac:dyDescent="0.1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spans="1:29" ht="12.75" customHeight="1" x14ac:dyDescent="0.1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spans="1:29" ht="12.75" customHeight="1" x14ac:dyDescent="0.1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spans="1:29" ht="12.75" customHeight="1" x14ac:dyDescent="0.1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spans="1:29" ht="12.75" customHeight="1" x14ac:dyDescent="0.1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spans="1:29" ht="12.75" customHeight="1" x14ac:dyDescent="0.1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spans="1:29" ht="12.75" customHeight="1" x14ac:dyDescent="0.1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spans="1:29" ht="12.75" customHeight="1" x14ac:dyDescent="0.1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spans="1:29" ht="12.75" customHeight="1" x14ac:dyDescent="0.1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spans="1:29" ht="12.75" customHeight="1" x14ac:dyDescent="0.1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spans="1:29" ht="12.75" customHeight="1" x14ac:dyDescent="0.1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spans="1:29" ht="12.75" customHeight="1" x14ac:dyDescent="0.1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spans="1:29" ht="12.75" customHeight="1" x14ac:dyDescent="0.1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spans="1:29" ht="12.75" customHeight="1" x14ac:dyDescent="0.1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spans="1:29" ht="12.75" customHeight="1" x14ac:dyDescent="0.1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spans="1:29" ht="12.75" customHeight="1" x14ac:dyDescent="0.1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spans="1:29" ht="12.75" customHeight="1" x14ac:dyDescent="0.1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spans="1:29" ht="12.75" customHeight="1" x14ac:dyDescent="0.1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spans="1:29" ht="12.75" customHeight="1" x14ac:dyDescent="0.1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spans="1:29" ht="12.75" customHeight="1" x14ac:dyDescent="0.1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spans="1:29" ht="12.75" customHeight="1" x14ac:dyDescent="0.1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spans="1:29" ht="12.75" customHeight="1" x14ac:dyDescent="0.1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spans="1:29" ht="12.75" customHeight="1" x14ac:dyDescent="0.1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spans="1:29" ht="12.75" customHeight="1" x14ac:dyDescent="0.1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spans="1:29" ht="12.75" customHeight="1" x14ac:dyDescent="0.1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spans="1:29" ht="12.75" customHeight="1" x14ac:dyDescent="0.1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spans="1:29" ht="12.75" customHeight="1" x14ac:dyDescent="0.1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spans="1:29" ht="12.75" customHeight="1" x14ac:dyDescent="0.1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spans="1:29" ht="12.75" customHeight="1" x14ac:dyDescent="0.1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spans="1:29" ht="12.75" customHeight="1" x14ac:dyDescent="0.1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spans="1:29" ht="12.75" customHeight="1" x14ac:dyDescent="0.1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spans="1:29" ht="12.75" customHeight="1" x14ac:dyDescent="0.1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spans="1:29" ht="12.75" customHeight="1" x14ac:dyDescent="0.1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spans="1:29" ht="12.75" customHeight="1" x14ac:dyDescent="0.1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spans="1:29" ht="12.75" customHeight="1" x14ac:dyDescent="0.1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spans="1:29" ht="12.75" customHeight="1" x14ac:dyDescent="0.1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spans="1:29" ht="12.75" customHeight="1" x14ac:dyDescent="0.1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spans="1:29" ht="12.75" customHeight="1" x14ac:dyDescent="0.1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spans="1:29" ht="12.75" customHeight="1" x14ac:dyDescent="0.1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spans="1:29" ht="12.75" customHeight="1" x14ac:dyDescent="0.1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spans="1:29" ht="12.75" customHeight="1" x14ac:dyDescent="0.1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spans="1:29" ht="12.75" customHeight="1" x14ac:dyDescent="0.1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spans="1:29" ht="12.75" customHeight="1" x14ac:dyDescent="0.1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spans="1:29" ht="12.75" customHeight="1" x14ac:dyDescent="0.1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spans="1:29" ht="12.75" customHeight="1" x14ac:dyDescent="0.1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spans="1:29" ht="12.75" customHeight="1" x14ac:dyDescent="0.1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spans="1:29" ht="12.75" customHeight="1" x14ac:dyDescent="0.1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spans="1:29" ht="12.75" customHeight="1" x14ac:dyDescent="0.1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spans="1:29" ht="12.75" customHeight="1" x14ac:dyDescent="0.1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spans="1:29" ht="12.75" customHeight="1" x14ac:dyDescent="0.1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spans="1:29" ht="12.75" customHeight="1" x14ac:dyDescent="0.1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spans="1:29" ht="12.75" customHeight="1" x14ac:dyDescent="0.1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spans="1:29" ht="12.75" customHeight="1" x14ac:dyDescent="0.1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spans="1:29" ht="12.75" customHeight="1" x14ac:dyDescent="0.1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spans="1:29" ht="12.75" customHeight="1" x14ac:dyDescent="0.1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spans="1:29" ht="12.75" customHeight="1" x14ac:dyDescent="0.1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spans="1:29" ht="12.75" customHeight="1" x14ac:dyDescent="0.1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spans="1:29" ht="12.75" customHeight="1" x14ac:dyDescent="0.1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spans="1:29" ht="12.75" customHeight="1" x14ac:dyDescent="0.1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spans="1:29" ht="12.75" customHeight="1" x14ac:dyDescent="0.1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spans="1:29" ht="12.75" customHeight="1" x14ac:dyDescent="0.1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spans="1:29" ht="12.75" customHeight="1" x14ac:dyDescent="0.1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spans="1:29" ht="12.75" customHeight="1" x14ac:dyDescent="0.1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spans="1:29" ht="12.75" customHeight="1" x14ac:dyDescent="0.1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spans="1:29" ht="12.75" customHeight="1" x14ac:dyDescent="0.1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spans="1:29" ht="12.75" customHeight="1" x14ac:dyDescent="0.1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spans="1:29" ht="12.75" customHeight="1" x14ac:dyDescent="0.1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spans="1:29" ht="12.75" customHeight="1" x14ac:dyDescent="0.1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spans="1:29" ht="12.75" customHeight="1" x14ac:dyDescent="0.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spans="1:29" ht="12.75" customHeight="1" x14ac:dyDescent="0.1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spans="1:29" ht="12.75" customHeight="1" x14ac:dyDescent="0.1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spans="1:29" ht="12.75" customHeight="1" x14ac:dyDescent="0.1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spans="1:29" ht="12.75" customHeight="1" x14ac:dyDescent="0.1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spans="1:29" ht="12.75" customHeight="1" x14ac:dyDescent="0.1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spans="1:29" ht="12.75" customHeight="1" x14ac:dyDescent="0.1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spans="1:29" ht="12.75" customHeight="1" x14ac:dyDescent="0.1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spans="1:29" ht="12.75" customHeight="1" x14ac:dyDescent="0.1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spans="1:29" ht="12.75" customHeight="1" x14ac:dyDescent="0.1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spans="1:29" ht="12.75" customHeight="1" x14ac:dyDescent="0.1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spans="1:29" ht="12.75" customHeight="1" x14ac:dyDescent="0.1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spans="1:29" ht="12.75" customHeight="1" x14ac:dyDescent="0.1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spans="1:29" ht="12.75" customHeight="1" x14ac:dyDescent="0.1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spans="1:29" ht="12.75" customHeight="1" x14ac:dyDescent="0.1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spans="1:29" ht="12.75" customHeight="1" x14ac:dyDescent="0.1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spans="1:29" ht="12.75" customHeight="1" x14ac:dyDescent="0.1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spans="1:29" ht="12.75" customHeight="1" x14ac:dyDescent="0.1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1:29" ht="12.75" customHeight="1" x14ac:dyDescent="0.1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spans="1:29" ht="12.75" customHeight="1" x14ac:dyDescent="0.1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spans="1:29" ht="12.75" customHeight="1" x14ac:dyDescent="0.1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spans="1:29" ht="12.75" customHeight="1" x14ac:dyDescent="0.1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spans="1:29" ht="12.75" customHeight="1" x14ac:dyDescent="0.1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spans="1:29" ht="12.75" customHeight="1" x14ac:dyDescent="0.1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spans="1:29" ht="12.75" customHeight="1" x14ac:dyDescent="0.1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spans="1:29" ht="12.75" customHeight="1" x14ac:dyDescent="0.1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spans="1:29" ht="12.75" customHeight="1" x14ac:dyDescent="0.1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spans="1:29" ht="12.75" customHeight="1" x14ac:dyDescent="0.1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spans="1:29" ht="12.75" customHeight="1" x14ac:dyDescent="0.1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spans="1:29" ht="12.75" customHeight="1" x14ac:dyDescent="0.1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spans="1:29" ht="12.75" customHeight="1" x14ac:dyDescent="0.1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spans="1:29" ht="12.75" customHeight="1" x14ac:dyDescent="0.1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spans="1:29" ht="12.75" customHeight="1" x14ac:dyDescent="0.1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spans="1:29" ht="12.75" customHeight="1" x14ac:dyDescent="0.1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spans="1:29" ht="12.75" customHeight="1" x14ac:dyDescent="0.1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spans="1:29" ht="12.75" customHeight="1" x14ac:dyDescent="0.1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spans="1:29" ht="12.75" customHeight="1" x14ac:dyDescent="0.1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spans="1:29" ht="12.75" customHeight="1" x14ac:dyDescent="0.1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spans="1:29" ht="12.75" customHeight="1" x14ac:dyDescent="0.1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spans="1:29" ht="12.75" customHeight="1" x14ac:dyDescent="0.1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spans="1:29" ht="12.75" customHeight="1" x14ac:dyDescent="0.1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spans="1:29" ht="12.75" customHeight="1" x14ac:dyDescent="0.1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spans="1:29" ht="12.75" customHeight="1" x14ac:dyDescent="0.1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spans="1:29" ht="12.75" customHeight="1" x14ac:dyDescent="0.1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spans="1:29" ht="12.75" customHeight="1" x14ac:dyDescent="0.1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spans="1:29" ht="12.75" customHeight="1" x14ac:dyDescent="0.1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spans="1:29" ht="12.75" customHeight="1" x14ac:dyDescent="0.1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spans="1:29" ht="12.75" customHeight="1" x14ac:dyDescent="0.1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spans="1:29" ht="12.75" customHeight="1" x14ac:dyDescent="0.1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spans="1:29" ht="12.75" customHeight="1" x14ac:dyDescent="0.1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spans="1:29" ht="12.75" customHeight="1" x14ac:dyDescent="0.1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spans="1:29" ht="12.75" customHeight="1" x14ac:dyDescent="0.1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spans="1:29" ht="12.75" customHeight="1" x14ac:dyDescent="0.1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spans="1:29" ht="12.75" customHeight="1" x14ac:dyDescent="0.1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spans="1:29" ht="12.75" customHeight="1" x14ac:dyDescent="0.1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spans="1:29" ht="12.75" customHeight="1" x14ac:dyDescent="0.1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spans="1:29" ht="12.75" customHeight="1" x14ac:dyDescent="0.1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spans="1:29" ht="12.75" customHeight="1" x14ac:dyDescent="0.1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spans="1:29" ht="12.75" customHeight="1" x14ac:dyDescent="0.1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spans="1:29" ht="12.75" customHeight="1" x14ac:dyDescent="0.1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spans="1:29" ht="12.75" customHeight="1" x14ac:dyDescent="0.1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spans="1:29" ht="12.75" customHeight="1" x14ac:dyDescent="0.1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spans="1:29" ht="12.75" customHeight="1" x14ac:dyDescent="0.1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spans="1:29" ht="12.75" customHeight="1" x14ac:dyDescent="0.1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spans="1:29" ht="12.75" customHeight="1" x14ac:dyDescent="0.1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spans="1:29" ht="12.75" customHeight="1" x14ac:dyDescent="0.1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spans="1:29" ht="12.75" customHeight="1" x14ac:dyDescent="0.1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spans="1:29" ht="12.75" customHeight="1" x14ac:dyDescent="0.1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spans="1:29" ht="12.75" customHeight="1" x14ac:dyDescent="0.1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spans="1:29" ht="12.75" customHeight="1" x14ac:dyDescent="0.1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spans="1:29" ht="12.75" customHeight="1" x14ac:dyDescent="0.1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spans="1:29" ht="12.75" customHeight="1" x14ac:dyDescent="0.1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spans="1:29" ht="12.75" customHeight="1" x14ac:dyDescent="0.1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spans="1:29" ht="12.75" customHeight="1" x14ac:dyDescent="0.1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spans="1:29" ht="12.75" customHeight="1" x14ac:dyDescent="0.1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spans="1:29" ht="12.75" customHeight="1" x14ac:dyDescent="0.1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spans="1:29" ht="12.75" customHeight="1" x14ac:dyDescent="0.1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spans="1:29" ht="12.75" customHeight="1" x14ac:dyDescent="0.1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spans="1:29" ht="12.75" customHeight="1" x14ac:dyDescent="0.1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spans="1:29" ht="12.75" customHeight="1" x14ac:dyDescent="0.1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spans="1:29" ht="12.75" customHeight="1" x14ac:dyDescent="0.1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spans="1:29" ht="12.75" customHeight="1" x14ac:dyDescent="0.1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spans="1:29" ht="12.75" customHeight="1" x14ac:dyDescent="0.1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spans="1:29" ht="12.75" customHeight="1" x14ac:dyDescent="0.1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spans="1:29" ht="12.75" customHeight="1" x14ac:dyDescent="0.1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spans="1:29" ht="12.75" customHeight="1" x14ac:dyDescent="0.1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spans="1:29" ht="12.75" customHeight="1" x14ac:dyDescent="0.1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spans="1:29" ht="12.75" customHeight="1" x14ac:dyDescent="0.1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spans="1:29" ht="12.75" customHeight="1" x14ac:dyDescent="0.1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spans="1:29" ht="12.75" customHeight="1" x14ac:dyDescent="0.1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spans="1:29" ht="12.75" customHeight="1" x14ac:dyDescent="0.1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spans="1:29" ht="12.75" customHeight="1" x14ac:dyDescent="0.1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spans="1:29" ht="12.75" customHeight="1" x14ac:dyDescent="0.1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spans="1:29" ht="12.75" customHeight="1" x14ac:dyDescent="0.1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spans="1:29" ht="12.75" customHeight="1" x14ac:dyDescent="0.1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spans="1:29" ht="12.75" customHeight="1" x14ac:dyDescent="0.1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spans="1:29" ht="12.75" customHeight="1" x14ac:dyDescent="0.1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spans="1:29" ht="12.75" customHeight="1" x14ac:dyDescent="0.1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spans="1:29" ht="12.75" customHeight="1" x14ac:dyDescent="0.1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spans="1:29" ht="12.75" customHeight="1" x14ac:dyDescent="0.1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spans="1:29" ht="12.75" customHeight="1" x14ac:dyDescent="0.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spans="1:29" ht="12.75" customHeight="1" x14ac:dyDescent="0.1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spans="1:29" ht="12.75" customHeight="1" x14ac:dyDescent="0.1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spans="1:29" ht="12.75" customHeight="1" x14ac:dyDescent="0.1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spans="1:29" ht="12.75" customHeight="1" x14ac:dyDescent="0.1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spans="1:29" ht="12.75" customHeight="1" x14ac:dyDescent="0.1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spans="1:29" ht="12.75" customHeight="1" x14ac:dyDescent="0.1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spans="1:29" ht="12.75" customHeight="1" x14ac:dyDescent="0.1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spans="1:29" ht="12.75" customHeight="1" x14ac:dyDescent="0.1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spans="1:29" ht="12.75" customHeight="1" x14ac:dyDescent="0.1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spans="1:29" ht="12.75" customHeight="1" x14ac:dyDescent="0.1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spans="1:29" ht="12.75" customHeight="1" x14ac:dyDescent="0.1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spans="1:29" ht="12.75" customHeight="1" x14ac:dyDescent="0.1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spans="1:29" ht="12.75" customHeight="1" x14ac:dyDescent="0.1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spans="1:29" ht="12.75" customHeight="1" x14ac:dyDescent="0.1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spans="1:29" ht="12.75" customHeight="1" x14ac:dyDescent="0.1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spans="1:29" ht="12.75" customHeight="1" x14ac:dyDescent="0.1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spans="1:29" ht="12.75" customHeight="1" x14ac:dyDescent="0.1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spans="1:29" ht="12.75" customHeight="1" x14ac:dyDescent="0.1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spans="1:29" ht="12.75" customHeight="1" x14ac:dyDescent="0.1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spans="1:29" ht="12.75" customHeight="1" x14ac:dyDescent="0.1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spans="1:29" ht="12.75" customHeight="1" x14ac:dyDescent="0.1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spans="1:29" ht="12.75" customHeight="1" x14ac:dyDescent="0.1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spans="1:29" ht="12.75" customHeight="1" x14ac:dyDescent="0.1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spans="1:29" ht="12.75" customHeight="1" x14ac:dyDescent="0.1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spans="1:29" ht="12.75" customHeight="1" x14ac:dyDescent="0.1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spans="1:29" ht="12.75" customHeight="1" x14ac:dyDescent="0.1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spans="1:29" ht="12.75" customHeight="1" x14ac:dyDescent="0.1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spans="1:29" ht="12.75" customHeight="1" x14ac:dyDescent="0.1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spans="1:29" ht="12.75" customHeight="1" x14ac:dyDescent="0.1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spans="1:29" ht="12.75" customHeight="1" x14ac:dyDescent="0.1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spans="1:29" ht="12.75" customHeight="1" x14ac:dyDescent="0.1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spans="1:29" ht="12.75" customHeight="1" x14ac:dyDescent="0.1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spans="1:29" ht="12.75" customHeight="1" x14ac:dyDescent="0.1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spans="1:29" ht="12.75" customHeight="1" x14ac:dyDescent="0.1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spans="1:29" ht="12.75" customHeight="1" x14ac:dyDescent="0.1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spans="1:29" ht="12.75" customHeight="1" x14ac:dyDescent="0.1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spans="1:29" ht="12.75" customHeight="1" x14ac:dyDescent="0.1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spans="1:29" ht="12.75" customHeight="1" x14ac:dyDescent="0.1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spans="1:29" ht="12.75" customHeight="1" x14ac:dyDescent="0.1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spans="1:29" ht="12.75" customHeight="1" x14ac:dyDescent="0.1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spans="1:29" ht="12.75" customHeight="1" x14ac:dyDescent="0.1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spans="1:29" ht="12.75" customHeight="1" x14ac:dyDescent="0.1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spans="1:29" ht="12.75" customHeight="1" x14ac:dyDescent="0.1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spans="1:29" ht="12.75" customHeight="1" x14ac:dyDescent="0.1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spans="1:29" ht="12.75" customHeight="1" x14ac:dyDescent="0.1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spans="1:29" ht="12.75" customHeight="1" x14ac:dyDescent="0.1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spans="1:29" ht="12.75" customHeight="1" x14ac:dyDescent="0.1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spans="1:29" ht="12.75" customHeight="1" x14ac:dyDescent="0.1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spans="1:29" ht="12.75" customHeight="1" x14ac:dyDescent="0.1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spans="1:29" ht="12.75" customHeight="1" x14ac:dyDescent="0.1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spans="1:29" ht="12.75" customHeight="1" x14ac:dyDescent="0.1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spans="1:29" ht="12.75" customHeight="1" x14ac:dyDescent="0.1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spans="1:29" ht="12.75" customHeight="1" x14ac:dyDescent="0.1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spans="1:29" ht="12.75" customHeight="1" x14ac:dyDescent="0.1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spans="1:29" ht="12.75" customHeight="1" x14ac:dyDescent="0.1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spans="1:29" ht="12.75" customHeight="1" x14ac:dyDescent="0.1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spans="1:29" ht="12.75" customHeight="1" x14ac:dyDescent="0.1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spans="1:29" ht="12.75" customHeight="1" x14ac:dyDescent="0.1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spans="1:29" ht="12.75" customHeight="1" x14ac:dyDescent="0.1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spans="1:29" ht="12.75" customHeight="1" x14ac:dyDescent="0.1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spans="1:29" ht="12.75" customHeight="1" x14ac:dyDescent="0.1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spans="1:29" ht="12.75" customHeight="1" x14ac:dyDescent="0.1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spans="1:29" ht="12.75" customHeight="1" x14ac:dyDescent="0.1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spans="1:29" ht="12.75" customHeight="1" x14ac:dyDescent="0.1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spans="1:29" ht="12.75" customHeight="1" x14ac:dyDescent="0.1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spans="1:29" ht="12.75" customHeight="1" x14ac:dyDescent="0.1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spans="1:29" ht="12.75" customHeight="1" x14ac:dyDescent="0.1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spans="1:29" ht="12.75" customHeight="1" x14ac:dyDescent="0.1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spans="1:29" ht="12.75" customHeight="1" x14ac:dyDescent="0.1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spans="1:29" ht="12.75" customHeight="1" x14ac:dyDescent="0.1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spans="1:29" ht="12.75" customHeight="1" x14ac:dyDescent="0.1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spans="1:29" ht="12.75" customHeight="1" x14ac:dyDescent="0.1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spans="1:29" ht="12.75" customHeight="1" x14ac:dyDescent="0.1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spans="1:29" ht="12.75" customHeight="1" x14ac:dyDescent="0.1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spans="1:29" ht="12.75" customHeight="1" x14ac:dyDescent="0.1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spans="1:29" ht="12.75" customHeight="1" x14ac:dyDescent="0.1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spans="1:29" ht="12.75" customHeight="1" x14ac:dyDescent="0.1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1:29" ht="12.75" customHeight="1" x14ac:dyDescent="0.1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spans="1:29" ht="12.75" customHeight="1" x14ac:dyDescent="0.1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spans="1:29" ht="12.75" customHeight="1" x14ac:dyDescent="0.1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spans="1:29" ht="12.75" customHeight="1" x14ac:dyDescent="0.1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spans="1:29" ht="12.75" customHeight="1" x14ac:dyDescent="0.1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spans="1:29" ht="12.75" customHeight="1" x14ac:dyDescent="0.1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spans="1:29" ht="12.75" customHeight="1" x14ac:dyDescent="0.1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spans="1:29" ht="12.75" customHeight="1" x14ac:dyDescent="0.1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spans="1:29" ht="12.75" customHeight="1" x14ac:dyDescent="0.1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1:29" ht="12.75" customHeight="1" x14ac:dyDescent="0.1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1:29" ht="12.75" customHeight="1" x14ac:dyDescent="0.1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1:29" ht="12.75" customHeight="1" x14ac:dyDescent="0.1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:29" ht="12.75" customHeight="1" x14ac:dyDescent="0.1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1:29" ht="12.75" customHeight="1" x14ac:dyDescent="0.1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:29" ht="12.75" customHeight="1" x14ac:dyDescent="0.1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1:29" ht="12.75" customHeight="1" x14ac:dyDescent="0.1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1:29" ht="12.75" customHeight="1" x14ac:dyDescent="0.1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1:29" ht="12.75" customHeight="1" x14ac:dyDescent="0.1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1:29" ht="12.75" customHeight="1" x14ac:dyDescent="0.1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1:29" ht="12.75" customHeight="1" x14ac:dyDescent="0.1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1:29" ht="12.75" customHeight="1" x14ac:dyDescent="0.1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1:29" ht="12.75" customHeight="1" x14ac:dyDescent="0.1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1:29" ht="12.75" customHeight="1" x14ac:dyDescent="0.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1:29" ht="12.75" customHeight="1" x14ac:dyDescent="0.1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1:29" ht="12.75" customHeight="1" x14ac:dyDescent="0.1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1:29" ht="12.75" customHeight="1" x14ac:dyDescent="0.1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1:29" ht="12.75" customHeight="1" x14ac:dyDescent="0.1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1:29" ht="12.75" customHeight="1" x14ac:dyDescent="0.1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1:29" ht="12.75" customHeight="1" x14ac:dyDescent="0.1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1:29" ht="12.75" customHeight="1" x14ac:dyDescent="0.1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1:29" ht="12.75" customHeight="1" x14ac:dyDescent="0.1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1:29" ht="12.75" customHeight="1" x14ac:dyDescent="0.1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1:29" ht="12.75" customHeight="1" x14ac:dyDescent="0.1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1:29" ht="12.75" customHeight="1" x14ac:dyDescent="0.1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1:29" ht="12.75" customHeight="1" x14ac:dyDescent="0.1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1:29" ht="12.75" customHeight="1" x14ac:dyDescent="0.1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1:29" ht="12.75" customHeight="1" x14ac:dyDescent="0.1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1:29" ht="12.75" customHeight="1" x14ac:dyDescent="0.1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1:29" ht="12.75" customHeight="1" x14ac:dyDescent="0.1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1:29" ht="12.75" customHeight="1" x14ac:dyDescent="0.1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1:29" ht="12.75" customHeight="1" x14ac:dyDescent="0.1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1:29" ht="12.75" customHeight="1" x14ac:dyDescent="0.1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1:29" ht="12.75" customHeight="1" x14ac:dyDescent="0.1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1:29" ht="12.75" customHeight="1" x14ac:dyDescent="0.1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1:29" ht="12.75" customHeight="1" x14ac:dyDescent="0.1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1:29" ht="12.75" customHeight="1" x14ac:dyDescent="0.1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1:29" ht="12.75" customHeight="1" x14ac:dyDescent="0.1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1:29" ht="12.75" customHeight="1" x14ac:dyDescent="0.1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1:29" ht="12.75" customHeight="1" x14ac:dyDescent="0.1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1:29" ht="12.75" customHeight="1" x14ac:dyDescent="0.1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1:29" ht="12.75" customHeight="1" x14ac:dyDescent="0.1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1:29" ht="12.75" customHeight="1" x14ac:dyDescent="0.1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1:29" ht="12.75" customHeight="1" x14ac:dyDescent="0.1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1:29" ht="12.75" customHeight="1" x14ac:dyDescent="0.1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1:29" ht="12.75" customHeight="1" x14ac:dyDescent="0.1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1:29" ht="12.75" customHeight="1" x14ac:dyDescent="0.1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1:29" ht="12.75" customHeight="1" x14ac:dyDescent="0.1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1:29" ht="12.75" customHeight="1" x14ac:dyDescent="0.1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1:29" ht="12.75" customHeight="1" x14ac:dyDescent="0.1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1:29" ht="12.75" customHeight="1" x14ac:dyDescent="0.1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1:29" ht="12.75" customHeight="1" x14ac:dyDescent="0.1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1:29" ht="12.75" customHeight="1" x14ac:dyDescent="0.1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:29" ht="12.75" customHeight="1" x14ac:dyDescent="0.1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1:29" ht="12.75" customHeight="1" x14ac:dyDescent="0.1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1:29" ht="12.75" customHeight="1" x14ac:dyDescent="0.1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1:29" ht="12.75" customHeight="1" x14ac:dyDescent="0.1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1:29" ht="12.75" customHeight="1" x14ac:dyDescent="0.1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1:29" ht="12.75" customHeight="1" x14ac:dyDescent="0.1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1:29" ht="12.75" customHeight="1" x14ac:dyDescent="0.1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1:29" ht="12.75" customHeight="1" x14ac:dyDescent="0.1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1:29" ht="12.75" customHeight="1" x14ac:dyDescent="0.1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1:29" ht="12.75" customHeight="1" x14ac:dyDescent="0.1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1:29" ht="12.75" customHeight="1" x14ac:dyDescent="0.1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1:29" ht="12.75" customHeight="1" x14ac:dyDescent="0.1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1:29" ht="12.75" customHeight="1" x14ac:dyDescent="0.1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1:29" ht="12.75" customHeight="1" x14ac:dyDescent="0.1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1:29" ht="12.75" customHeight="1" x14ac:dyDescent="0.1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1:29" ht="12.75" customHeight="1" x14ac:dyDescent="0.1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1:29" ht="12.75" customHeight="1" x14ac:dyDescent="0.1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1:29" ht="12.75" customHeight="1" x14ac:dyDescent="0.1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1:29" ht="12.75" customHeight="1" x14ac:dyDescent="0.1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1:29" ht="12.75" customHeight="1" x14ac:dyDescent="0.1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1:29" ht="12.75" customHeight="1" x14ac:dyDescent="0.1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1:29" ht="12.75" customHeight="1" x14ac:dyDescent="0.1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1:29" ht="12.75" customHeight="1" x14ac:dyDescent="0.1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1:29" ht="12.75" customHeight="1" x14ac:dyDescent="0.1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1:29" ht="12.75" customHeight="1" x14ac:dyDescent="0.1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1:29" ht="12.75" customHeight="1" x14ac:dyDescent="0.1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1:29" ht="12.75" customHeight="1" x14ac:dyDescent="0.1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1:29" ht="12.75" customHeight="1" x14ac:dyDescent="0.1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1:29" ht="12.75" customHeight="1" x14ac:dyDescent="0.1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1:29" ht="12.75" customHeight="1" x14ac:dyDescent="0.1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1:29" ht="12.75" customHeight="1" x14ac:dyDescent="0.1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1:29" ht="12.75" customHeight="1" x14ac:dyDescent="0.1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1:29" ht="12.75" customHeight="1" x14ac:dyDescent="0.1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1:29" ht="12.75" customHeight="1" x14ac:dyDescent="0.1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1:29" ht="12.75" customHeight="1" x14ac:dyDescent="0.1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1:29" ht="12.75" customHeight="1" x14ac:dyDescent="0.1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1:29" ht="12.75" customHeight="1" x14ac:dyDescent="0.1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1:29" ht="12.75" customHeight="1" x14ac:dyDescent="0.1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1:29" ht="12.75" customHeight="1" x14ac:dyDescent="0.1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1:29" ht="12.75" customHeight="1" x14ac:dyDescent="0.1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1:29" ht="12.75" customHeight="1" x14ac:dyDescent="0.1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1:29" ht="12.75" customHeight="1" x14ac:dyDescent="0.1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1:29" ht="12.75" customHeight="1" x14ac:dyDescent="0.1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1:29" ht="12.75" customHeight="1" x14ac:dyDescent="0.1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1:29" ht="12.75" customHeight="1" x14ac:dyDescent="0.1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1:29" ht="12.75" customHeight="1" x14ac:dyDescent="0.1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1:29" ht="12.75" customHeight="1" x14ac:dyDescent="0.1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1:29" ht="12.75" customHeight="1" x14ac:dyDescent="0.1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1:29" ht="12.75" customHeight="1" x14ac:dyDescent="0.1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1:29" ht="12.75" customHeight="1" x14ac:dyDescent="0.1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1:29" ht="12.75" customHeight="1" x14ac:dyDescent="0.1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1:29" ht="12.75" customHeight="1" x14ac:dyDescent="0.1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1:29" ht="12.75" customHeight="1" x14ac:dyDescent="0.1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1:29" ht="12.75" customHeight="1" x14ac:dyDescent="0.1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1:29" ht="12.75" customHeight="1" x14ac:dyDescent="0.1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1:29" ht="12.75" customHeight="1" x14ac:dyDescent="0.1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1:29" ht="12.75" customHeight="1" x14ac:dyDescent="0.1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1:29" ht="12.75" customHeight="1" x14ac:dyDescent="0.1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1:29" ht="12.75" customHeight="1" x14ac:dyDescent="0.1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1:29" ht="12.75" customHeight="1" x14ac:dyDescent="0.1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1:29" ht="12.75" customHeight="1" x14ac:dyDescent="0.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1:29" ht="12.75" customHeight="1" x14ac:dyDescent="0.1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1:29" ht="12.75" customHeight="1" x14ac:dyDescent="0.1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1:29" ht="12.75" customHeight="1" x14ac:dyDescent="0.1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1:29" ht="12.75" customHeight="1" x14ac:dyDescent="0.1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1:29" ht="12.75" customHeight="1" x14ac:dyDescent="0.1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1:29" ht="12.75" customHeight="1" x14ac:dyDescent="0.1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1:29" ht="12.75" customHeight="1" x14ac:dyDescent="0.1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1:29" ht="12.75" customHeight="1" x14ac:dyDescent="0.1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1:29" ht="12.75" customHeight="1" x14ac:dyDescent="0.1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1:29" ht="12.75" customHeight="1" x14ac:dyDescent="0.1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1:29" ht="12.75" customHeight="1" x14ac:dyDescent="0.1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1:29" ht="12.75" customHeight="1" x14ac:dyDescent="0.1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1:29" ht="12.75" customHeight="1" x14ac:dyDescent="0.1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1:29" ht="12.75" customHeight="1" x14ac:dyDescent="0.1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1:29" ht="12.75" customHeight="1" x14ac:dyDescent="0.1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1:29" ht="12.75" customHeight="1" x14ac:dyDescent="0.1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1:29" ht="12.75" customHeight="1" x14ac:dyDescent="0.1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1:29" ht="12.75" customHeight="1" x14ac:dyDescent="0.1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:29" ht="12.75" customHeight="1" x14ac:dyDescent="0.1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1:29" ht="12.75" customHeight="1" x14ac:dyDescent="0.1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1:29" ht="12.75" customHeight="1" x14ac:dyDescent="0.1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1:29" ht="12.75" customHeight="1" x14ac:dyDescent="0.1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1:29" ht="12.75" customHeight="1" x14ac:dyDescent="0.1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1:29" ht="12.75" customHeight="1" x14ac:dyDescent="0.1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1:29" ht="12.75" customHeight="1" x14ac:dyDescent="0.1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1:29" ht="12.75" customHeight="1" x14ac:dyDescent="0.1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1:29" ht="12.75" customHeight="1" x14ac:dyDescent="0.1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1:29" ht="12.75" customHeight="1" x14ac:dyDescent="0.1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1:29" ht="12.75" customHeight="1" x14ac:dyDescent="0.1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1:29" ht="12.75" customHeight="1" x14ac:dyDescent="0.1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1:29" ht="12.75" customHeight="1" x14ac:dyDescent="0.1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1:29" ht="12.75" customHeight="1" x14ac:dyDescent="0.1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1:29" ht="12.75" customHeight="1" x14ac:dyDescent="0.1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1:29" ht="12.75" customHeight="1" x14ac:dyDescent="0.1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1:29" ht="12.75" customHeight="1" x14ac:dyDescent="0.1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1:29" ht="12.75" customHeight="1" x14ac:dyDescent="0.1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1:29" ht="12.75" customHeight="1" x14ac:dyDescent="0.1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1:29" ht="12.75" customHeight="1" x14ac:dyDescent="0.1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1:29" ht="12.75" customHeight="1" x14ac:dyDescent="0.1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1:29" ht="12.75" customHeight="1" x14ac:dyDescent="0.1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1:29" ht="12.75" customHeight="1" x14ac:dyDescent="0.1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1:29" ht="12.75" customHeight="1" x14ac:dyDescent="0.1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1:29" ht="12.75" customHeight="1" x14ac:dyDescent="0.1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1:29" ht="12.75" customHeight="1" x14ac:dyDescent="0.1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1:29" ht="12.75" customHeight="1" x14ac:dyDescent="0.1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1:29" ht="12.75" customHeight="1" x14ac:dyDescent="0.1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1:29" ht="12.75" customHeight="1" x14ac:dyDescent="0.1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1:29" ht="12.75" customHeight="1" x14ac:dyDescent="0.1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1:29" ht="12.75" customHeight="1" x14ac:dyDescent="0.1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1:29" ht="12.75" customHeight="1" x14ac:dyDescent="0.1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1:29" ht="12.75" customHeight="1" x14ac:dyDescent="0.1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1:29" ht="12.75" customHeight="1" x14ac:dyDescent="0.1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1:29" ht="12.75" customHeight="1" x14ac:dyDescent="0.1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1:29" ht="12.75" customHeight="1" x14ac:dyDescent="0.1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1:29" ht="12.75" customHeight="1" x14ac:dyDescent="0.1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1:29" ht="12.75" customHeight="1" x14ac:dyDescent="0.1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1:29" ht="12.75" customHeight="1" x14ac:dyDescent="0.1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1:29" ht="12.75" customHeight="1" x14ac:dyDescent="0.1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1:29" ht="12.75" customHeight="1" x14ac:dyDescent="0.1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1:29" ht="12.75" customHeight="1" x14ac:dyDescent="0.1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1:29" ht="12.75" customHeight="1" x14ac:dyDescent="0.1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1:29" ht="12.75" customHeight="1" x14ac:dyDescent="0.1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1:29" ht="12.75" customHeight="1" x14ac:dyDescent="0.1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1:29" ht="12.75" customHeight="1" x14ac:dyDescent="0.1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1:29" ht="12.75" customHeight="1" x14ac:dyDescent="0.1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1:29" ht="12.75" customHeight="1" x14ac:dyDescent="0.1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1:29" ht="12.75" customHeight="1" x14ac:dyDescent="0.1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1:29" ht="12.75" customHeight="1" x14ac:dyDescent="0.1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1:29" ht="12.75" customHeight="1" x14ac:dyDescent="0.1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1:29" ht="12.75" customHeight="1" x14ac:dyDescent="0.1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1:29" ht="12.75" customHeight="1" x14ac:dyDescent="0.1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1:29" ht="12.75" customHeight="1" x14ac:dyDescent="0.1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1:29" ht="12.75" customHeight="1" x14ac:dyDescent="0.1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1:29" ht="12.75" customHeight="1" x14ac:dyDescent="0.1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1:29" ht="12.75" customHeight="1" x14ac:dyDescent="0.1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1:29" ht="12.75" customHeight="1" x14ac:dyDescent="0.1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1:29" ht="12.75" customHeight="1" x14ac:dyDescent="0.1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1:29" ht="12.75" customHeight="1" x14ac:dyDescent="0.1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1:29" ht="12.75" customHeight="1" x14ac:dyDescent="0.1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1:29" ht="12.75" customHeight="1" x14ac:dyDescent="0.1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1:29" ht="12.75" customHeight="1" x14ac:dyDescent="0.1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1:29" ht="12.75" customHeight="1" x14ac:dyDescent="0.1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1:29" ht="12.75" customHeight="1" x14ac:dyDescent="0.1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1:29" ht="12.75" customHeight="1" x14ac:dyDescent="0.1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1:29" ht="12.75" customHeight="1" x14ac:dyDescent="0.1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1:29" ht="12.75" customHeight="1" x14ac:dyDescent="0.1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1:29" ht="12.75" customHeight="1" x14ac:dyDescent="0.1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1:29" ht="12.75" customHeight="1" x14ac:dyDescent="0.1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1:29" ht="12.75" customHeight="1" x14ac:dyDescent="0.1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1:29" ht="12.75" customHeight="1" x14ac:dyDescent="0.1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1:29" ht="12.75" customHeight="1" x14ac:dyDescent="0.1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1:29" ht="12.75" customHeight="1" x14ac:dyDescent="0.1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1:29" ht="12.75" customHeight="1" x14ac:dyDescent="0.1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1:29" ht="12.75" customHeight="1" x14ac:dyDescent="0.1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1:29" ht="12.75" customHeight="1" x14ac:dyDescent="0.1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1:29" ht="12.75" customHeight="1" x14ac:dyDescent="0.1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1:29" ht="12.75" customHeight="1" x14ac:dyDescent="0.1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1:29" ht="12.75" customHeight="1" x14ac:dyDescent="0.1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1:29" ht="12.75" customHeight="1" x14ac:dyDescent="0.1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1:29" ht="12.75" customHeight="1" x14ac:dyDescent="0.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1:29" ht="12.75" customHeight="1" x14ac:dyDescent="0.1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1:29" ht="12.75" customHeight="1" x14ac:dyDescent="0.1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1:29" ht="12.75" customHeight="1" x14ac:dyDescent="0.1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1:29" ht="12.75" customHeight="1" x14ac:dyDescent="0.1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1:29" ht="12.75" customHeight="1" x14ac:dyDescent="0.1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1:29" ht="12.75" customHeight="1" x14ac:dyDescent="0.1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1:29" ht="12.75" customHeight="1" x14ac:dyDescent="0.1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1:29" ht="12.75" customHeight="1" x14ac:dyDescent="0.1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1:29" ht="12.75" customHeight="1" x14ac:dyDescent="0.1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1:29" ht="12.75" customHeight="1" x14ac:dyDescent="0.1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1:29" ht="12.75" customHeight="1" x14ac:dyDescent="0.1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1:29" ht="12.75" customHeight="1" x14ac:dyDescent="0.1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1:29" ht="12.75" customHeight="1" x14ac:dyDescent="0.1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1:29" ht="12.75" customHeight="1" x14ac:dyDescent="0.1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1:29" ht="12.75" customHeight="1" x14ac:dyDescent="0.1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1:29" ht="12.75" customHeight="1" x14ac:dyDescent="0.1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1:29" ht="12.75" customHeight="1" x14ac:dyDescent="0.1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1:29" ht="12.75" customHeight="1" x14ac:dyDescent="0.1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spans="1:29" ht="12.75" customHeight="1" x14ac:dyDescent="0.1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spans="1:29" ht="12.75" customHeight="1" x14ac:dyDescent="0.1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spans="1:29" ht="12.75" customHeight="1" x14ac:dyDescent="0.1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spans="1:29" ht="12.75" customHeight="1" x14ac:dyDescent="0.1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spans="1:29" ht="12.75" customHeight="1" x14ac:dyDescent="0.1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spans="1:29" ht="12.75" customHeight="1" x14ac:dyDescent="0.1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spans="1:29" ht="12.75" customHeight="1" x14ac:dyDescent="0.1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spans="1:29" ht="12.75" customHeight="1" x14ac:dyDescent="0.1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spans="1:29" ht="12.75" customHeight="1" x14ac:dyDescent="0.1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spans="1:29" ht="12.75" customHeight="1" x14ac:dyDescent="0.1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spans="1:29" ht="12.75" customHeight="1" x14ac:dyDescent="0.1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spans="1:29" ht="12.75" customHeight="1" x14ac:dyDescent="0.1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spans="1:29" ht="12.75" customHeight="1" x14ac:dyDescent="0.1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spans="1:29" ht="12.75" customHeight="1" x14ac:dyDescent="0.1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spans="1:29" ht="12.75" customHeight="1" x14ac:dyDescent="0.1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spans="1:29" ht="12.75" customHeight="1" x14ac:dyDescent="0.1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spans="1:29" ht="12.75" customHeight="1" x14ac:dyDescent="0.1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spans="1:29" ht="12.75" customHeight="1" x14ac:dyDescent="0.1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spans="1:29" ht="12.75" customHeight="1" x14ac:dyDescent="0.1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spans="1:29" ht="12.75" customHeight="1" x14ac:dyDescent="0.1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spans="1:29" ht="12.75" customHeight="1" x14ac:dyDescent="0.1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spans="1:29" ht="12.75" customHeight="1" x14ac:dyDescent="0.1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spans="1:29" ht="12.75" customHeight="1" x14ac:dyDescent="0.1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spans="1:29" ht="12.75" customHeight="1" x14ac:dyDescent="0.1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spans="1:29" ht="12.75" customHeight="1" x14ac:dyDescent="0.1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spans="1:29" ht="12.75" customHeight="1" x14ac:dyDescent="0.1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spans="1:29" ht="12.75" customHeight="1" x14ac:dyDescent="0.1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spans="1:29" ht="12.75" customHeight="1" x14ac:dyDescent="0.1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spans="1:29" ht="12.75" customHeight="1" x14ac:dyDescent="0.1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spans="1:29" ht="12.75" customHeight="1" x14ac:dyDescent="0.1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spans="1:29" ht="12.75" customHeight="1" x14ac:dyDescent="0.1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spans="1:29" ht="12.75" customHeight="1" x14ac:dyDescent="0.1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spans="1:29" ht="12.75" customHeight="1" x14ac:dyDescent="0.1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spans="1:29" ht="12.75" customHeight="1" x14ac:dyDescent="0.1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spans="1:29" ht="12.75" customHeight="1" x14ac:dyDescent="0.1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spans="1:29" ht="12.75" customHeight="1" x14ac:dyDescent="0.1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spans="1:29" ht="12.75" customHeight="1" x14ac:dyDescent="0.1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spans="1:29" ht="12.75" customHeight="1" x14ac:dyDescent="0.1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spans="1:29" ht="12.75" customHeight="1" x14ac:dyDescent="0.1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spans="1:29" ht="12.75" customHeight="1" x14ac:dyDescent="0.1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spans="1:29" ht="12.75" customHeight="1" x14ac:dyDescent="0.1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spans="1:29" ht="12.75" customHeight="1" x14ac:dyDescent="0.1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spans="1:29" ht="12.75" customHeight="1" x14ac:dyDescent="0.1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spans="1:29" ht="12.75" customHeight="1" x14ac:dyDescent="0.1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spans="1:29" ht="12.75" customHeight="1" x14ac:dyDescent="0.1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spans="1:29" ht="12.75" customHeight="1" x14ac:dyDescent="0.1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spans="1:29" ht="12.75" customHeight="1" x14ac:dyDescent="0.1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spans="1:29" ht="12.75" customHeight="1" x14ac:dyDescent="0.1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spans="1:29" ht="12.75" customHeight="1" x14ac:dyDescent="0.1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spans="1:29" ht="12.75" customHeight="1" x14ac:dyDescent="0.1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spans="1:29" ht="12.75" customHeight="1" x14ac:dyDescent="0.1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spans="1:29" ht="12.75" customHeight="1" x14ac:dyDescent="0.1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spans="1:29" ht="12.75" customHeight="1" x14ac:dyDescent="0.1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spans="1:29" ht="12.75" customHeight="1" x14ac:dyDescent="0.1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spans="1:29" ht="12.75" customHeight="1" x14ac:dyDescent="0.1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spans="1:29" ht="12.75" customHeight="1" x14ac:dyDescent="0.1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spans="1:29" ht="12.75" customHeight="1" x14ac:dyDescent="0.1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spans="1:29" ht="12.75" customHeight="1" x14ac:dyDescent="0.1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spans="1:29" ht="12.75" customHeight="1" x14ac:dyDescent="0.1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spans="1:29" ht="12.75" customHeight="1" x14ac:dyDescent="0.1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spans="1:29" ht="12.75" customHeight="1" x14ac:dyDescent="0.1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spans="1:29" ht="12.75" customHeight="1" x14ac:dyDescent="0.1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spans="1:29" ht="12.75" customHeight="1" x14ac:dyDescent="0.1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spans="1:29" ht="12.75" customHeight="1" x14ac:dyDescent="0.1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spans="1:29" ht="12.75" customHeight="1" x14ac:dyDescent="0.1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spans="1:29" ht="12.75" customHeight="1" x14ac:dyDescent="0.1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spans="1:29" ht="12.75" customHeight="1" x14ac:dyDescent="0.1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spans="1:29" ht="12.75" customHeight="1" x14ac:dyDescent="0.1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spans="1:29" ht="12.75" customHeight="1" x14ac:dyDescent="0.1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spans="1:29" ht="12.75" customHeight="1" x14ac:dyDescent="0.1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spans="1:29" ht="12.75" customHeight="1" x14ac:dyDescent="0.1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spans="1:29" ht="12.75" customHeight="1" x14ac:dyDescent="0.1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spans="1:29" ht="12.75" customHeight="1" x14ac:dyDescent="0.1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spans="1:29" ht="12.75" customHeight="1" x14ac:dyDescent="0.1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spans="1:29" ht="12.75" customHeight="1" x14ac:dyDescent="0.1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spans="1:29" ht="12.75" customHeight="1" x14ac:dyDescent="0.1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spans="1:29" ht="12.75" customHeight="1" x14ac:dyDescent="0.1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spans="1:29" ht="12.75" customHeight="1" x14ac:dyDescent="0.1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spans="1:29" ht="12.75" customHeight="1" x14ac:dyDescent="0.1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spans="1:29" ht="12.75" customHeight="1" x14ac:dyDescent="0.1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spans="1:29" ht="12.75" customHeight="1" x14ac:dyDescent="0.1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spans="1:29" ht="12.75" customHeight="1" x14ac:dyDescent="0.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spans="1:29" ht="12.75" customHeight="1" x14ac:dyDescent="0.1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spans="1:29" ht="12.75" customHeight="1" x14ac:dyDescent="0.1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spans="1:29" ht="12.75" customHeight="1" x14ac:dyDescent="0.1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spans="1:29" ht="12.75" customHeight="1" x14ac:dyDescent="0.1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spans="1:29" ht="12.75" customHeight="1" x14ac:dyDescent="0.1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spans="1:29" ht="12.75" customHeight="1" x14ac:dyDescent="0.1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spans="1:29" ht="12.75" customHeight="1" x14ac:dyDescent="0.1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spans="1:29" ht="12.75" customHeight="1" x14ac:dyDescent="0.1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spans="1:29" ht="12.75" customHeight="1" x14ac:dyDescent="0.1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spans="1:29" ht="12.75" customHeight="1" x14ac:dyDescent="0.1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spans="1:29" ht="12.75" customHeight="1" x14ac:dyDescent="0.1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spans="1:29" ht="12.75" customHeight="1" x14ac:dyDescent="0.1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spans="1:29" ht="12.75" customHeight="1" x14ac:dyDescent="0.1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spans="1:29" ht="12.75" customHeight="1" x14ac:dyDescent="0.1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spans="1:29" ht="12.75" customHeight="1" x14ac:dyDescent="0.1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spans="1:29" ht="12.75" customHeight="1" x14ac:dyDescent="0.1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spans="1:29" ht="12.75" customHeight="1" x14ac:dyDescent="0.1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spans="1:29" ht="12.75" customHeight="1" x14ac:dyDescent="0.1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spans="1:29" ht="12.75" customHeight="1" x14ac:dyDescent="0.1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spans="1:29" ht="12.75" customHeight="1" x14ac:dyDescent="0.1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spans="1:29" ht="12.75" customHeight="1" x14ac:dyDescent="0.1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spans="1:29" ht="12.75" customHeight="1" x14ac:dyDescent="0.1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spans="1:29" ht="12.75" customHeight="1" x14ac:dyDescent="0.1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spans="1:29" ht="12.75" customHeight="1" x14ac:dyDescent="0.1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spans="1:29" ht="12.75" customHeight="1" x14ac:dyDescent="0.1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spans="1:29" ht="12.75" customHeight="1" x14ac:dyDescent="0.1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spans="1:29" ht="12.75" customHeight="1" x14ac:dyDescent="0.1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spans="1:29" ht="12.75" customHeight="1" x14ac:dyDescent="0.1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spans="1:29" ht="12.75" customHeight="1" x14ac:dyDescent="0.1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spans="1:29" ht="12.75" customHeight="1" x14ac:dyDescent="0.1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spans="1:29" ht="12.75" customHeight="1" x14ac:dyDescent="0.1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spans="1:29" ht="12.75" customHeight="1" x14ac:dyDescent="0.1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spans="1:29" ht="12.75" customHeight="1" x14ac:dyDescent="0.1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spans="1:29" ht="12.75" customHeight="1" x14ac:dyDescent="0.1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spans="1:29" ht="12.75" customHeight="1" x14ac:dyDescent="0.1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spans="1:29" ht="12.75" customHeight="1" x14ac:dyDescent="0.1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spans="1:29" ht="12.75" customHeight="1" x14ac:dyDescent="0.1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spans="1:29" ht="12.75" customHeight="1" x14ac:dyDescent="0.1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spans="1:29" ht="12.75" customHeight="1" x14ac:dyDescent="0.1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spans="1:29" ht="12.75" customHeight="1" x14ac:dyDescent="0.1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spans="1:29" ht="12.75" customHeight="1" x14ac:dyDescent="0.1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spans="1:29" ht="12.75" customHeight="1" x14ac:dyDescent="0.1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spans="1:29" ht="12.75" customHeight="1" x14ac:dyDescent="0.1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spans="1:29" ht="12.75" customHeight="1" x14ac:dyDescent="0.1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spans="1:29" ht="12.75" customHeight="1" x14ac:dyDescent="0.1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spans="1:29" ht="12.75" customHeight="1" x14ac:dyDescent="0.1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spans="1:29" ht="12.75" customHeight="1" x14ac:dyDescent="0.1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spans="1:29" ht="12.75" customHeight="1" x14ac:dyDescent="0.1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spans="1:29" ht="12.75" customHeight="1" x14ac:dyDescent="0.1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spans="1:29" ht="12.75" customHeight="1" x14ac:dyDescent="0.1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spans="1:29" ht="12.75" customHeight="1" x14ac:dyDescent="0.1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spans="1:29" ht="12.75" customHeight="1" x14ac:dyDescent="0.1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spans="1:29" ht="12.75" customHeight="1" x14ac:dyDescent="0.1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spans="1:29" ht="12.75" customHeight="1" x14ac:dyDescent="0.1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spans="1:29" ht="12.75" customHeight="1" x14ac:dyDescent="0.1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spans="1:29" ht="12.75" customHeight="1" x14ac:dyDescent="0.1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spans="1:29" ht="12.75" customHeight="1" x14ac:dyDescent="0.1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spans="1:29" ht="12.75" customHeight="1" x14ac:dyDescent="0.1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spans="1:29" ht="12.75" customHeight="1" x14ac:dyDescent="0.1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spans="1:29" ht="12.75" customHeight="1" x14ac:dyDescent="0.1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spans="1:29" ht="12.75" customHeight="1" x14ac:dyDescent="0.1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spans="1:29" ht="12.75" customHeight="1" x14ac:dyDescent="0.1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spans="1:29" ht="12.75" customHeight="1" x14ac:dyDescent="0.1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spans="1:29" ht="12.75" customHeight="1" x14ac:dyDescent="0.1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spans="1:29" ht="12.75" customHeight="1" x14ac:dyDescent="0.1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spans="1:29" ht="12.75" customHeight="1" x14ac:dyDescent="0.1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spans="1:29" ht="12.75" customHeight="1" x14ac:dyDescent="0.1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spans="1:29" ht="12.75" customHeight="1" x14ac:dyDescent="0.1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spans="1:29" ht="12.75" customHeight="1" x14ac:dyDescent="0.1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spans="1:29" ht="12.75" customHeight="1" x14ac:dyDescent="0.1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spans="1:29" ht="12.75" customHeight="1" x14ac:dyDescent="0.1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spans="1:29" ht="12.75" customHeight="1" x14ac:dyDescent="0.1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spans="1:29" ht="12.75" customHeight="1" x14ac:dyDescent="0.1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spans="1:29" ht="12.75" customHeight="1" x14ac:dyDescent="0.1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spans="1:29" ht="12.75" customHeight="1" x14ac:dyDescent="0.1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spans="1:29" ht="12.75" customHeight="1" x14ac:dyDescent="0.1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spans="1:29" ht="12.75" customHeight="1" x14ac:dyDescent="0.1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spans="1:29" ht="12.75" customHeight="1" x14ac:dyDescent="0.1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spans="1:29" ht="12.75" customHeight="1" x14ac:dyDescent="0.1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spans="1:29" ht="12.75" customHeight="1" x14ac:dyDescent="0.1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spans="1:29" ht="12.75" customHeight="1" x14ac:dyDescent="0.1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spans="1:29" ht="12.75" customHeight="1" x14ac:dyDescent="0.1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spans="1:29" ht="12.75" customHeight="1" x14ac:dyDescent="0.1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spans="1:29" ht="12.75" customHeight="1" x14ac:dyDescent="0.1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spans="1:29" ht="12.75" customHeight="1" x14ac:dyDescent="0.1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spans="1:29" ht="12.75" customHeight="1" x14ac:dyDescent="0.1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spans="1:29" ht="12.75" customHeight="1" x14ac:dyDescent="0.1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spans="1:29" ht="12.75" customHeight="1" x14ac:dyDescent="0.1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spans="1:29" ht="12.75" customHeight="1" x14ac:dyDescent="0.1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spans="1:29" ht="12.75" customHeight="1" x14ac:dyDescent="0.1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spans="1:29" ht="12.75" customHeight="1" x14ac:dyDescent="0.1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spans="1:29" ht="12.75" customHeight="1" x14ac:dyDescent="0.1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spans="1:29" ht="12.75" customHeight="1" x14ac:dyDescent="0.1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spans="1:29" ht="12.75" customHeight="1" x14ac:dyDescent="0.1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spans="1:29" ht="12.75" customHeight="1" x14ac:dyDescent="0.1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spans="1:29" ht="12.75" customHeight="1" x14ac:dyDescent="0.1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spans="1:29" ht="12.75" customHeight="1" x14ac:dyDescent="0.1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spans="1:29" ht="12.75" customHeight="1" x14ac:dyDescent="0.1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spans="1:29" ht="12.75" customHeight="1" x14ac:dyDescent="0.1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spans="1:29" ht="12.75" customHeight="1" x14ac:dyDescent="0.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spans="1:29" ht="12.75" customHeight="1" x14ac:dyDescent="0.1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spans="1:29" ht="12.75" customHeight="1" x14ac:dyDescent="0.1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spans="1:29" ht="12.75" customHeight="1" x14ac:dyDescent="0.1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spans="1:29" ht="12.75" customHeight="1" x14ac:dyDescent="0.1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spans="1:29" ht="12.75" customHeight="1" x14ac:dyDescent="0.1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spans="1:29" ht="12.75" customHeight="1" x14ac:dyDescent="0.1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spans="1:29" ht="12.75" customHeight="1" x14ac:dyDescent="0.1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spans="1:29" ht="12.75" customHeight="1" x14ac:dyDescent="0.1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spans="1:29" ht="12.75" customHeight="1" x14ac:dyDescent="0.1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spans="1:29" ht="12.75" customHeight="1" x14ac:dyDescent="0.1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spans="1:29" ht="12.75" customHeight="1" x14ac:dyDescent="0.1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spans="1:29" ht="12.75" customHeight="1" x14ac:dyDescent="0.1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spans="1:29" ht="12.75" customHeight="1" x14ac:dyDescent="0.1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spans="1:29" ht="12.75" customHeight="1" x14ac:dyDescent="0.1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spans="1:29" ht="12.75" customHeight="1" x14ac:dyDescent="0.1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spans="1:29" ht="12.75" customHeight="1" x14ac:dyDescent="0.1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spans="1:29" ht="12.75" customHeight="1" x14ac:dyDescent="0.1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spans="1:29" ht="12.75" customHeight="1" x14ac:dyDescent="0.1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spans="1:29" ht="12.75" customHeight="1" x14ac:dyDescent="0.1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spans="1:29" ht="12.75" customHeight="1" x14ac:dyDescent="0.1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spans="1:29" ht="12.75" customHeight="1" x14ac:dyDescent="0.1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spans="1:29" ht="12.75" customHeight="1" x14ac:dyDescent="0.1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spans="1:29" ht="12.75" customHeight="1" x14ac:dyDescent="0.1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spans="1:29" ht="12.75" customHeight="1" x14ac:dyDescent="0.1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spans="1:29" ht="12.75" customHeight="1" x14ac:dyDescent="0.1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spans="1:29" ht="12.75" customHeight="1" x14ac:dyDescent="0.1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spans="1:29" ht="12.75" customHeight="1" x14ac:dyDescent="0.1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spans="1:29" ht="12.75" customHeight="1" x14ac:dyDescent="0.1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spans="1:29" ht="12.75" customHeight="1" x14ac:dyDescent="0.1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spans="1:29" ht="12.75" customHeight="1" x14ac:dyDescent="0.1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spans="1:29" ht="12.75" customHeight="1" x14ac:dyDescent="0.1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spans="1:29" ht="12.75" customHeight="1" x14ac:dyDescent="0.1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spans="1:29" ht="12.75" customHeight="1" x14ac:dyDescent="0.1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spans="1:29" ht="12.75" customHeight="1" x14ac:dyDescent="0.1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spans="1:29" ht="12.75" customHeight="1" x14ac:dyDescent="0.1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spans="1:29" ht="12.75" customHeight="1" x14ac:dyDescent="0.1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spans="1:29" ht="12.75" customHeight="1" x14ac:dyDescent="0.1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spans="1:29" ht="12.75" customHeight="1" x14ac:dyDescent="0.1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spans="1:29" ht="12.75" customHeight="1" x14ac:dyDescent="0.1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spans="1:29" ht="12.75" customHeight="1" x14ac:dyDescent="0.1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spans="1:29" ht="12.75" customHeight="1" x14ac:dyDescent="0.1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spans="1:29" ht="12.75" customHeight="1" x14ac:dyDescent="0.1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spans="1:29" ht="12.75" customHeight="1" x14ac:dyDescent="0.1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spans="1:29" ht="12.75" customHeight="1" x14ac:dyDescent="0.1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spans="1:29" ht="12.75" customHeight="1" x14ac:dyDescent="0.1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spans="1:29" ht="12.75" customHeight="1" x14ac:dyDescent="0.1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spans="1:29" ht="12.75" customHeight="1" x14ac:dyDescent="0.1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spans="1:29" ht="12.75" customHeight="1" x14ac:dyDescent="0.1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spans="1:29" ht="12.75" customHeight="1" x14ac:dyDescent="0.1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spans="1:29" ht="12.75" customHeight="1" x14ac:dyDescent="0.1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spans="1:29" ht="12.75" customHeight="1" x14ac:dyDescent="0.1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spans="1:29" ht="12.75" customHeight="1" x14ac:dyDescent="0.1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spans="1:29" ht="12.75" customHeight="1" x14ac:dyDescent="0.1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spans="1:29" ht="12.75" customHeight="1" x14ac:dyDescent="0.1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spans="1:29" ht="12.75" customHeight="1" x14ac:dyDescent="0.1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spans="1:29" ht="12.75" customHeight="1" x14ac:dyDescent="0.1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spans="1:29" ht="12.75" customHeight="1" x14ac:dyDescent="0.1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spans="1:29" ht="12.75" customHeight="1" x14ac:dyDescent="0.1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spans="1:29" ht="12.75" customHeight="1" x14ac:dyDescent="0.1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spans="1:29" ht="12.75" customHeight="1" x14ac:dyDescent="0.1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spans="1:29" ht="12.75" customHeight="1" x14ac:dyDescent="0.1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spans="1:29" ht="12.75" customHeight="1" x14ac:dyDescent="0.1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spans="1:29" ht="12.75" customHeight="1" x14ac:dyDescent="0.1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spans="1:29" ht="12.75" customHeight="1" x14ac:dyDescent="0.1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spans="1:29" ht="12.75" customHeight="1" x14ac:dyDescent="0.1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spans="1:29" ht="12.75" customHeight="1" x14ac:dyDescent="0.1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spans="1:29" ht="12.75" customHeight="1" x14ac:dyDescent="0.1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spans="1:29" ht="12.75" customHeight="1" x14ac:dyDescent="0.1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spans="1:29" ht="12.75" customHeight="1" x14ac:dyDescent="0.1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spans="1:29" ht="12.75" customHeight="1" x14ac:dyDescent="0.1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  <row r="986" spans="1:29" ht="12.75" customHeight="1" x14ac:dyDescent="0.1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</row>
    <row r="987" spans="1:29" ht="12.75" customHeight="1" x14ac:dyDescent="0.1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</row>
    <row r="988" spans="1:29" ht="12.75" customHeight="1" x14ac:dyDescent="0.1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</row>
    <row r="989" spans="1:29" ht="12.75" customHeight="1" x14ac:dyDescent="0.1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</row>
    <row r="990" spans="1:29" ht="12.75" customHeight="1" x14ac:dyDescent="0.1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</row>
    <row r="991" spans="1:29" ht="12.75" customHeight="1" x14ac:dyDescent="0.1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</row>
    <row r="992" spans="1:29" ht="12.75" customHeight="1" x14ac:dyDescent="0.1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</row>
    <row r="993" spans="1:29" ht="12.75" customHeight="1" x14ac:dyDescent="0.1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</row>
    <row r="994" spans="1:29" ht="12.75" customHeight="1" x14ac:dyDescent="0.1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</row>
    <row r="995" spans="1:29" ht="12.75" customHeight="1" x14ac:dyDescent="0.1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</row>
    <row r="996" spans="1:29" ht="12.75" customHeight="1" x14ac:dyDescent="0.1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</row>
    <row r="997" spans="1:29" ht="12.75" customHeight="1" x14ac:dyDescent="0.1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</row>
    <row r="998" spans="1:29" ht="12.75" customHeight="1" x14ac:dyDescent="0.1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</row>
    <row r="999" spans="1:29" ht="12.75" customHeight="1" x14ac:dyDescent="0.1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</row>
    <row r="1000" spans="1:29" ht="12.75" customHeight="1" x14ac:dyDescent="0.1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</row>
  </sheetData>
  <mergeCells count="1">
    <mergeCell ref="A23:D23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4</vt:i4>
      </vt:variant>
    </vt:vector>
  </HeadingPairs>
  <TitlesOfParts>
    <vt:vector size="14" baseType="lpstr">
      <vt:lpstr>Algoritmo</vt:lpstr>
      <vt:lpstr>Pesi e Budget Iniziale</vt:lpstr>
      <vt:lpstr>PORTIERI - GE</vt:lpstr>
      <vt:lpstr>DIFENSORI - GE</vt:lpstr>
      <vt:lpstr>CENTROCAMPISTI - GE</vt:lpstr>
      <vt:lpstr>ATTACCANTI - GE</vt:lpstr>
      <vt:lpstr>COPYRIGHT</vt:lpstr>
      <vt:lpstr>SQUADRE</vt:lpstr>
      <vt:lpstr>FATTORE CASA</vt:lpstr>
      <vt:lpstr>ALLENATORE</vt:lpstr>
      <vt:lpstr>Excel_BuiltIn__FilterDatabase_3</vt:lpstr>
      <vt:lpstr>Excel_BuiltIn__FilterDatabase_4</vt:lpstr>
      <vt:lpstr>Excel_BuiltIn__FilterDatabase_5</vt:lpstr>
      <vt:lpstr>Excel_BuiltIn__FilterDatabase_6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Ambrosino</dc:creator>
  <dcterms:created xsi:type="dcterms:W3CDTF">2017-09-06T20:15:29Z</dcterms:created>
</cp:coreProperties>
</file>